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GCMA68\Desktop\"/>
    </mc:Choice>
  </mc:AlternateContent>
  <xr:revisionPtr revIDLastSave="0" documentId="8_{4C79632E-D007-4433-AAB3-6B1070933B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cendio" sheetId="7" r:id="rId1"/>
    <sheet name="Robo" sheetId="8" r:id="rId2"/>
    <sheet name="Equipo Electrónico" sheetId="9" r:id="rId3"/>
    <sheet name="Rotura de Maquinaria" sheetId="10" r:id="rId4"/>
    <sheet name="Equipo y Maquinaria" sheetId="11" r:id="rId5"/>
    <sheet name="Casco Aéreo" sheetId="12" r:id="rId6"/>
    <sheet name="Dinero y Valores" sheetId="13" r:id="rId7"/>
    <sheet name="Responsabilidad Civil" sheetId="14" r:id="rId8"/>
    <sheet name="Vehículos" sheetId="15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5" i="10" l="1"/>
  <c r="B8" i="15"/>
  <c r="B9" i="15" s="1"/>
  <c r="B5" i="15"/>
  <c r="B6" i="15" s="1"/>
  <c r="B3" i="15"/>
  <c r="B11" i="15" s="1"/>
  <c r="B144" i="10"/>
  <c r="B140" i="10"/>
  <c r="B136" i="10"/>
  <c r="B132" i="10"/>
  <c r="B128" i="10"/>
  <c r="B124" i="10"/>
  <c r="B120" i="10"/>
  <c r="B116" i="10"/>
  <c r="B112" i="10"/>
  <c r="B108" i="10"/>
  <c r="B104" i="10"/>
  <c r="B100" i="10"/>
  <c r="B96" i="10"/>
  <c r="B92" i="10"/>
  <c r="B88" i="10"/>
  <c r="B84" i="10"/>
  <c r="B80" i="10"/>
  <c r="B76" i="10"/>
  <c r="B72" i="10"/>
  <c r="B68" i="10"/>
  <c r="B64" i="10"/>
  <c r="B60" i="10"/>
  <c r="B56" i="10"/>
  <c r="B52" i="10"/>
  <c r="B48" i="10"/>
  <c r="B44" i="10"/>
  <c r="B40" i="10"/>
  <c r="B36" i="10"/>
  <c r="B32" i="10"/>
  <c r="B28" i="10"/>
  <c r="B24" i="10"/>
  <c r="B20" i="10"/>
  <c r="B16" i="10"/>
  <c r="B12" i="10"/>
  <c r="B8" i="10"/>
  <c r="B4" i="10"/>
  <c r="B2" i="9"/>
  <c r="B3" i="9"/>
  <c r="B4" i="9"/>
  <c r="B231" i="7"/>
  <c r="B202" i="7"/>
  <c r="B196" i="7"/>
  <c r="B192" i="7"/>
  <c r="B187" i="7"/>
  <c r="B183" i="7"/>
  <c r="B177" i="7"/>
  <c r="B171" i="7"/>
  <c r="B166" i="7"/>
  <c r="B161" i="7"/>
  <c r="B157" i="7"/>
  <c r="B153" i="7"/>
  <c r="B147" i="7"/>
  <c r="B141" i="7"/>
  <c r="B136" i="7"/>
  <c r="B131" i="7"/>
  <c r="B126" i="7"/>
  <c r="B121" i="7"/>
  <c r="B116" i="7"/>
  <c r="B111" i="7"/>
  <c r="B105" i="7"/>
  <c r="B99" i="7"/>
  <c r="B93" i="7"/>
  <c r="B87" i="7"/>
  <c r="B81" i="7"/>
  <c r="B75" i="7"/>
  <c r="B69" i="7"/>
  <c r="B63" i="7"/>
  <c r="B57" i="7"/>
  <c r="B51" i="7"/>
  <c r="B45" i="7"/>
  <c r="B39" i="7"/>
  <c r="B33" i="7"/>
  <c r="B28" i="7"/>
  <c r="B22" i="7"/>
  <c r="B16" i="7"/>
  <c r="B10" i="7"/>
  <c r="B5" i="7"/>
  <c r="B232" i="7" l="1"/>
</calcChain>
</file>

<file path=xl/sharedStrings.xml><?xml version="1.0" encoding="utf-8"?>
<sst xmlns="http://schemas.openxmlformats.org/spreadsheetml/2006/main" count="426" uniqueCount="177">
  <si>
    <t>RAMOS</t>
  </si>
  <si>
    <t xml:space="preserve">VALOR ASEGURADO            USD </t>
  </si>
  <si>
    <t>INCENDIO</t>
  </si>
  <si>
    <t>Ubicación #1: Edificio Principal, Dirección: Av. 4 y Av. Malecón, calle 7</t>
  </si>
  <si>
    <t xml:space="preserve"> Total </t>
  </si>
  <si>
    <t xml:space="preserve"> Total Bienes </t>
  </si>
  <si>
    <t>Amparos Adicionales:</t>
  </si>
  <si>
    <t xml:space="preserve"> Remoción de Escombros, desarme, demolición, obras provisionales como consecuencia de un siniestro amparado por la póliza.</t>
  </si>
  <si>
    <t xml:space="preserve"> Rotura de vidrios, cristales, claraboyas, domos, plásticos y/o similares, letreros y vallas  </t>
  </si>
  <si>
    <t xml:space="preserve"> Extintores </t>
  </si>
  <si>
    <t xml:space="preserve"> Gastos por extinción de incedio y/o siniestro</t>
  </si>
  <si>
    <t xml:space="preserve"> Documentos y modelos </t>
  </si>
  <si>
    <t xml:space="preserve"> Rotura de unidades sanitarias </t>
  </si>
  <si>
    <t xml:space="preserve"> Terrorismo y sabotaje </t>
  </si>
  <si>
    <t xml:space="preserve"> Derrame de contenido </t>
  </si>
  <si>
    <t xml:space="preserve"> Honorarios profesionales </t>
  </si>
  <si>
    <t>Auditores, revisores y contadores</t>
  </si>
  <si>
    <t xml:space="preserve"> Alquiler de equipo </t>
  </si>
  <si>
    <t xml:space="preserve"> Arrendamiento </t>
  </si>
  <si>
    <t xml:space="preserve"> Flete aéreo y/o expreso </t>
  </si>
  <si>
    <t xml:space="preserve"> Gastos para aminorar la pérdida </t>
  </si>
  <si>
    <t xml:space="preserve"> Gastos de viaje y estadía </t>
  </si>
  <si>
    <t xml:space="preserve"> Gastos extraordinarios y suplementarios, incluyendo gastos adicionales por horas extras, trabajos nocturnos y feriados </t>
  </si>
  <si>
    <t xml:space="preserve"> Propiedad personal de ejecutivos y empleados (excluye joyas, dinero y vehículos) </t>
  </si>
  <si>
    <t xml:space="preserve">Total </t>
  </si>
  <si>
    <t xml:space="preserve">Ubicación #2: Planta de Captación El Ceibal,  sitio el Ceibal-Cantón Rocafuerte </t>
  </si>
  <si>
    <t xml:space="preserve">Tanques </t>
  </si>
  <si>
    <t>Contenido (incluyendo, pero no limitado a Muebles, y/o Enseres, y/o Herramientas, y/o Equipos de Oficina, y/o Maquinarias y/o Equipos)</t>
  </si>
  <si>
    <t xml:space="preserve">Edificio, instalaciones y adecuaciones </t>
  </si>
  <si>
    <t xml:space="preserve">Ubicación #3: Cruz Verde Tanque, sitio Cruz Verde, Cantón Rocafuerte </t>
  </si>
  <si>
    <t xml:space="preserve">Ubicación #4: Tanque intermedio, terrenos de las Fuerzas Armadas, vía Manta Rocafuerte, cantón Jaramijó </t>
  </si>
  <si>
    <t xml:space="preserve">Ubicación #5: Planta de Tratamiento El Ceibal </t>
  </si>
  <si>
    <t xml:space="preserve">Ubicación #6: Sistema de agua potable Caza Lagarto </t>
  </si>
  <si>
    <t xml:space="preserve">Ubicación #7: Rio de Oro, vía Manta Portoviejo Cantón Portoviejo, sitio Rio de Oro </t>
  </si>
  <si>
    <t xml:space="preserve">Ubicación #9: Santa Martha, calle 12 avenida 42 Barrio Santa Martha </t>
  </si>
  <si>
    <t xml:space="preserve">Ubicación #10: Si Vivienda 1 - Sitio Si Vivienda 1 </t>
  </si>
  <si>
    <t xml:space="preserve">Ubicación #11: Si Vivienda 2 - Sitio Si Vivienda 2 </t>
  </si>
  <si>
    <t xml:space="preserve">Ubicación #14: San Lorenzo </t>
  </si>
  <si>
    <t xml:space="preserve">Ubicación #15: Las Piñas, Sitio  Las Piñas </t>
  </si>
  <si>
    <t xml:space="preserve">Ubicación #16: Santa Rosa, Sitio Santa Rosa </t>
  </si>
  <si>
    <t xml:space="preserve">Ubicación #17: 15 de Septiembre, barrio 15 de Septiembre, calle pública </t>
  </si>
  <si>
    <t xml:space="preserve">Ubicación #18: 20 de Mayo, vía Intebarrial y calle pública, barrio 20 de Mayo </t>
  </si>
  <si>
    <t xml:space="preserve">Ubicación #19: Estación Los Ángeles, calle 304 Av. 204 barrio Maria Auxiliadora </t>
  </si>
  <si>
    <t xml:space="preserve"> Cláusula eléctrica amplia, haya o no haya llama</t>
  </si>
  <si>
    <t>ROBO Y/O ASALTO</t>
  </si>
  <si>
    <t>Subtotal</t>
  </si>
  <si>
    <t>DINERO Y/O VALORES</t>
  </si>
  <si>
    <t>ROTURA DE MAQUINARIA</t>
  </si>
  <si>
    <t>Flete aéreo y/o expreso</t>
  </si>
  <si>
    <t>Gastos de viaje y estadía</t>
  </si>
  <si>
    <t>Aceites y/o lubricantes</t>
  </si>
  <si>
    <t>Rotura de tanques</t>
  </si>
  <si>
    <t>VEHICULOS</t>
  </si>
  <si>
    <t>Pesados</t>
  </si>
  <si>
    <t>EQUIPO Y MAQUINARIA</t>
  </si>
  <si>
    <t>Fijos</t>
  </si>
  <si>
    <t>Portátiles</t>
  </si>
  <si>
    <t>Portabilidad</t>
  </si>
  <si>
    <t>Sección II</t>
  </si>
  <si>
    <t>Sección III</t>
  </si>
  <si>
    <t>Gastos extraordinarios</t>
  </si>
  <si>
    <t>Hurto</t>
  </si>
  <si>
    <t>CASCO AEREO</t>
  </si>
  <si>
    <t>Responsabilidad Civil</t>
  </si>
  <si>
    <t>RESPONSABILIDAD CIVIL</t>
  </si>
  <si>
    <t>PRIMER RIESGO ABSOLUTO</t>
  </si>
  <si>
    <t>Total</t>
  </si>
  <si>
    <t>Documentos y Modelos</t>
  </si>
  <si>
    <t>EQUIPO ELECTRÓNICO</t>
  </si>
  <si>
    <t>Equipo y maquinaria en general</t>
  </si>
  <si>
    <t>Responsabilidad Civil LUC (sin necesidad de sentencia judicial ejecutoriada)</t>
  </si>
  <si>
    <t>Muerte accidental (2 personas: operario y ayudante)</t>
  </si>
  <si>
    <t>Gastos de wincha, traslado o remolque por evento en caso de siniestro</t>
  </si>
  <si>
    <t>Gastos médicos por accidente (2 personas: operario y ayudante)</t>
  </si>
  <si>
    <t>Gastos de sepelio por evento (2 personas: operario y ayudante)</t>
  </si>
  <si>
    <t>Gastos extraordinarios y suplementarios, incluyendo gastos adicionales por horas extras, trabajos nocturnos y feriados</t>
  </si>
  <si>
    <t>Motocicletas</t>
  </si>
  <si>
    <t>Livianos</t>
  </si>
  <si>
    <t>Total vehículos</t>
  </si>
  <si>
    <t>Vehículos Livianos y Motocicletas</t>
  </si>
  <si>
    <t xml:space="preserve">          </t>
  </si>
  <si>
    <t>Coberturas adicionales</t>
  </si>
  <si>
    <t>Muerte Accidental por ocupante</t>
  </si>
  <si>
    <t>Invalidez total y permanente por ocupante</t>
  </si>
  <si>
    <t>Gastos médicos por ocupante</t>
  </si>
  <si>
    <t>Gastos de Wincha o Remolque en exceso, por avería o accidente</t>
  </si>
  <si>
    <t>Gastos de sepelio</t>
  </si>
  <si>
    <t xml:space="preserve">Gastos de ambulancia  </t>
  </si>
  <si>
    <t>Gastos de recuperación justificados del vehículo robado; previa autorización de la compañía</t>
  </si>
  <si>
    <t>Gastos de Salvataje</t>
  </si>
  <si>
    <t>3% del valor asegurado</t>
  </si>
  <si>
    <t>Asistencia jurídica en proceso penal (reembolsable con factura más copia del proceso)</t>
  </si>
  <si>
    <t>Vehículos pesados</t>
  </si>
  <si>
    <t xml:space="preserve">      </t>
  </si>
  <si>
    <t>Responsabilidad Civil por vehículo asegurado L.U.C.(sin necesidad de sentencia judicial ejecutoriada y a su totalidad)</t>
  </si>
  <si>
    <t xml:space="preserve">Muerte Accidental por ocupante </t>
  </si>
  <si>
    <t xml:space="preserve">Gastos médicos por ocupante </t>
  </si>
  <si>
    <t xml:space="preserve">Gastos de sepelio </t>
  </si>
  <si>
    <t>Gastos de ambulancia</t>
  </si>
  <si>
    <t xml:space="preserve">Honorarios profesionales </t>
  </si>
  <si>
    <t xml:space="preserve">Ubicación #8: Planta de Tratamiento y/o Estación y/o  Tanque  Colorado,  vía  Manta - Portoviejo sitio Colorado (Potabilización) </t>
  </si>
  <si>
    <t xml:space="preserve">Ubicación #12: San Juan - Sitio San Juan </t>
  </si>
  <si>
    <t xml:space="preserve">Ubicación #13: San Juan 2, Sitio San Juan, Parroquia Manta </t>
  </si>
  <si>
    <t xml:space="preserve">Ubicación #20: Piedra Larga, Sector Piedra Larga </t>
  </si>
  <si>
    <t xml:space="preserve">Ubicación #21: Estación de Bombeo Umiña, Playa Murciélago </t>
  </si>
  <si>
    <t xml:space="preserve">Ubicación #22: Las Rocas, Malecón de Tarqui </t>
  </si>
  <si>
    <t xml:space="preserve">Ubicación #23: Los Esteros, Ave 102 y calle 123 </t>
  </si>
  <si>
    <t xml:space="preserve">Ubicación #24: Miraflores, calle 1 entre calle 4 y 5 </t>
  </si>
  <si>
    <t xml:space="preserve">Ubicación #25: Lagunas de Oxidación, Valle del Gavilán, Cantón Manta </t>
  </si>
  <si>
    <t xml:space="preserve">Ubicación #26: Intermedia El Aromo </t>
  </si>
  <si>
    <t xml:space="preserve">Ubicación #27: Subestación de Bombeo km3 El Aromo </t>
  </si>
  <si>
    <t xml:space="preserve">Ubicación #28: Mini Si Vivienda </t>
  </si>
  <si>
    <t>Ubicación #29: Recaudación Eloy Alfaro</t>
  </si>
  <si>
    <t xml:space="preserve">Ubicación #30: Subestación de bombeo Barbasquillo </t>
  </si>
  <si>
    <t xml:space="preserve">Ubicación #31: Estación Toma Intermedio El Duende </t>
  </si>
  <si>
    <t xml:space="preserve">Ubicación #32: Estación Tanque Azua </t>
  </si>
  <si>
    <t xml:space="preserve">Ubicación #33:  Estación de Bombeo Loma Blanca </t>
  </si>
  <si>
    <t>Ubicación #34: Bienes en Edificio Administrativo - arrendado TARQUI</t>
  </si>
  <si>
    <t xml:space="preserve">Ubicación #35: Subestación Electrica Ceibal </t>
  </si>
  <si>
    <t xml:space="preserve">Ubicación #36: Los Sauces Vía San Mateo – El Aromo </t>
  </si>
  <si>
    <t xml:space="preserve">Ubicación #37: Eloy Alfaro </t>
  </si>
  <si>
    <t xml:space="preserve">Ubicación #38: LINEA DE CONDUCCION AASS COLECTOR MALECON </t>
  </si>
  <si>
    <t xml:space="preserve">Ubicación #39: LINEA DE CONDUCCION AASS COLECTOR RIO MANTA MARGEN IZQUIERDO-MARGEN DERECHO </t>
  </si>
  <si>
    <t xml:space="preserve">Ubicación #40: LINEA DE CONDUCCION AASS COLECTOR RIO BURRO MARGEN IZQUIERDO-MARGEN DERECHO </t>
  </si>
  <si>
    <t xml:space="preserve">Ubicación #41: LINEA DE CONDUCCION AASS COLECTOR RIO MUERTO MARGEN DERECHO </t>
  </si>
  <si>
    <t xml:space="preserve">Ubicación #42: LINEA DE CONDUCCION AAPP MANTA </t>
  </si>
  <si>
    <t xml:space="preserve">Ubicación #43: LINEA DE CONDUCCION AASS MANTA </t>
  </si>
  <si>
    <t xml:space="preserve">Ubicación #44: LINEA DE CONDUCCION AAPP TANQUE SI VIVIENDA A ESTACION SAN JUAN RDP </t>
  </si>
  <si>
    <t xml:space="preserve">Ubicación #45: LINEA DE CONDUCCION AAPP COLORADO PARCIAL 1 A TANQUE R.P. CERRO DE HOJAS </t>
  </si>
  <si>
    <t xml:space="preserve">Ubicación #46: LINEA DE CONDUCCION AAPP COLORADO PARCIAL 2 A TANQUE R.P. CERRO DE HOJAS </t>
  </si>
  <si>
    <t xml:space="preserve">Ubicación #47: LINEA DE CONDUCCION AAPP COLORADO PARCIAL 3 A TANQUE R.P. CERRO DE HOJAS </t>
  </si>
  <si>
    <t xml:space="preserve">Ubicación #48: LINEA DE CONDUCCION AAPP TANQUE COLORADO A ESTACION TANQUE AZUA </t>
  </si>
  <si>
    <t xml:space="preserve">Ubicación #49: LINEA DE CONDUCCION AAPP ESTACION COLORADO A DERIVACION LA PAOLA </t>
  </si>
  <si>
    <t xml:space="preserve">Ubicación #50: LINEA DE CONDUCCION AAPP PLANTA COLORADO A TANQUE SI VIVIENDA 2 </t>
  </si>
  <si>
    <t xml:space="preserve">Ubicación #51: LINEA DE CONDUCCION AAPP ESTACION COLORADO A BIFURCACION ACUEDUCTOS ELOY ALFARO </t>
  </si>
  <si>
    <t xml:space="preserve">Ubicación #52: LINEA DE CONDUCCION AAPP ESTACION DE BOMBEO RIO DE ORO A TANQUE R.P. CERRO DE HOJAS </t>
  </si>
  <si>
    <t xml:space="preserve">Ubicación #53: LINEA DE CONDUCCION AAPP ESTACION SAN JUAN RDP A ESTACION EL AROMO INTERMEDIO RDP </t>
  </si>
  <si>
    <t xml:space="preserve">Ubicación #54: LINEA DE CONDUCCION AAPP ESTACION TANQUE AZUA A TANQUE COLORADO </t>
  </si>
  <si>
    <t xml:space="preserve">Ubicación #55: LINEA DE CONDUCCION AAPP BIFURCACION 0 </t>
  </si>
  <si>
    <t xml:space="preserve">Ubicación #56: LINEA DE CONDUCCION AAPP LOS ESTEROS Y TARQUI </t>
  </si>
  <si>
    <t xml:space="preserve">Ubicación #57: LINEA DE CONDUCCION AASS LOS ESTEROS Y TARQUI </t>
  </si>
  <si>
    <t xml:space="preserve">Ubicación #58: LINEA DE CONDUCCION AAPP CEIBAL CAPTACION A CEIBAL PLANTA </t>
  </si>
  <si>
    <t xml:space="preserve">Ubicación #59: LINEA DE CONDUCCION AAPP CEIBAL A ESTACION TANQUE AZUA </t>
  </si>
  <si>
    <t xml:space="preserve">Ubicación #60: LINEA DE CONDUCCION AAPP PORTOVIEJO (LOMA BLANCA)- TANQUE MOCOCHAL </t>
  </si>
  <si>
    <t xml:space="preserve">Ubicación #61: LINEA DE CONDUCCION AAPP PORTOVIEJO (LOMA BLANCA) A ESTACION DE BOMBEO RIO DE ORO </t>
  </si>
  <si>
    <t xml:space="preserve">Ubicación #62: LINEA DE CONDUCCION AAPP CAPTACION CAZA LAGARTO A TANQUE MOCOCHAL </t>
  </si>
  <si>
    <t xml:space="preserve">Ubicación #63: LINEA DE CONDUCCION AAPP ESTACION EL AROMO INTERMEDIA RDP-ESTACION EL AROMO </t>
  </si>
  <si>
    <t xml:space="preserve">Ubicación #64: LINEA DE CONDUCCION AAPP ESTACION EL AROMO-ESTACION EL AROMO CAMPAMENTO REFINERIA </t>
  </si>
  <si>
    <t>Maquinarias y/o Equipos</t>
  </si>
  <si>
    <t>Ubicación #28: Si Vivienda Pequeña</t>
  </si>
  <si>
    <t xml:space="preserve"> Rotura de tanques</t>
  </si>
  <si>
    <t>Total LINEAS DE CONDUCCIÓN AAPP ASS MANTA</t>
  </si>
  <si>
    <t>SUMA ASEGURADA</t>
  </si>
  <si>
    <t>Auto explosión, incluyendo implosión</t>
  </si>
  <si>
    <t>Gastos por anulación de documentos</t>
  </si>
  <si>
    <t xml:space="preserve">Hurto </t>
  </si>
  <si>
    <t>Gastos legales</t>
  </si>
  <si>
    <t>Coberturas Adicionales</t>
  </si>
  <si>
    <t>Remoción de escombros</t>
  </si>
  <si>
    <t>Gastos de movilidad de equipos dañados</t>
  </si>
  <si>
    <t>Arrendamiento de equipos en caso de siniestros</t>
  </si>
  <si>
    <t>Gastos de extinción de incendio y/o siniestro</t>
  </si>
  <si>
    <t>Gastos de cableado</t>
  </si>
  <si>
    <t>Honorarios profesionales y gastos de estadía de técnicos</t>
  </si>
  <si>
    <t>Gastos de movilidad de maquinarias dañadas</t>
  </si>
  <si>
    <r>
      <t xml:space="preserve"> </t>
    </r>
    <r>
      <rPr>
        <sz val="10"/>
        <color theme="1"/>
        <rFont val="Arial"/>
        <family val="2"/>
      </rPr>
      <t xml:space="preserve">$             100,000.00 </t>
    </r>
  </si>
  <si>
    <t>$             35,000.00</t>
  </si>
  <si>
    <t>$               10,000.00</t>
  </si>
  <si>
    <t>$               5,000.00</t>
  </si>
  <si>
    <t>$               2,000.00</t>
  </si>
  <si>
    <t>Gastos de Ambulancia</t>
  </si>
  <si>
    <t>$               1,000.00</t>
  </si>
  <si>
    <t>Gastos de recuperación justificados de la maquinaria robada; previa autorización de la compañía</t>
  </si>
  <si>
    <t>Drone / Phanton 4 PESO 1380 GR</t>
  </si>
  <si>
    <t>Predios, labores y operaciones Límite Único Combinado</t>
  </si>
  <si>
    <t>Responsabilidad Civil por vehículo asegurado L.U.C. (sin necesidad de sentencia judicial ejecutoriada y a su totalidad)</t>
  </si>
  <si>
    <t>Gastos de Wincha o Remolque por avería o accidente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</si>
</sst>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&quot;$&quot;\-#,##0"/>
    <numFmt numFmtId="8" formatCode="&quot;$&quot;#,##0.00;[Red]&quot;$&quot;\-#,##0.00"/>
    <numFmt numFmtId="44" formatCode="_ &quot;$&quot;* #,##0.00_ ;_ &quot;$&quot;* \-#,##0.00_ ;_ &quot;$&quot;* &quot;-&quot;??_ ;_ @_ 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vertical="center"/>
    </xf>
    <xf numFmtId="8" fontId="5" fillId="0" borderId="1" xfId="0" applyNumberFormat="1" applyFont="1" applyFill="1" applyBorder="1" applyAlignment="1">
      <alignment vertical="center"/>
    </xf>
    <xf numFmtId="0" fontId="9" fillId="0" borderId="1" xfId="0" applyFont="1" applyBorder="1"/>
    <xf numFmtId="8" fontId="4" fillId="0" borderId="1" xfId="0" applyNumberFormat="1" applyFont="1" applyFill="1" applyBorder="1" applyAlignment="1">
      <alignment vertical="center" wrapText="1"/>
    </xf>
    <xf numFmtId="8" fontId="4" fillId="0" borderId="1" xfId="0" applyNumberFormat="1" applyFont="1" applyFill="1" applyBorder="1" applyAlignment="1">
      <alignment horizontal="right" vertical="center"/>
    </xf>
    <xf numFmtId="44" fontId="8" fillId="0" borderId="1" xfId="1" applyFont="1" applyBorder="1"/>
    <xf numFmtId="0" fontId="1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164" fontId="6" fillId="0" borderId="4" xfId="0" applyNumberFormat="1" applyFont="1" applyFill="1" applyBorder="1"/>
    <xf numFmtId="164" fontId="6" fillId="0" borderId="4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164" fontId="6" fillId="0" borderId="9" xfId="0" applyNumberFormat="1" applyFont="1" applyFill="1" applyBorder="1"/>
    <xf numFmtId="164" fontId="3" fillId="0" borderId="6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/>
    <xf numFmtId="164" fontId="2" fillId="0" borderId="4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44" fontId="8" fillId="0" borderId="9" xfId="1" applyFont="1" applyBorder="1"/>
    <xf numFmtId="0" fontId="6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/>
    </xf>
    <xf numFmtId="164" fontId="14" fillId="0" borderId="4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 wrapText="1"/>
    </xf>
    <xf numFmtId="6" fontId="14" fillId="0" borderId="4" xfId="0" applyNumberFormat="1" applyFont="1" applyBorder="1" applyAlignment="1">
      <alignment vertical="center"/>
    </xf>
    <xf numFmtId="6" fontId="0" fillId="0" borderId="4" xfId="0" applyNumberForma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6" fontId="14" fillId="0" borderId="4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6" fontId="12" fillId="0" borderId="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6" fontId="5" fillId="0" borderId="4" xfId="0" applyNumberFormat="1" applyFont="1" applyFill="1" applyBorder="1" applyAlignment="1">
      <alignment horizontal="right" vertical="center"/>
    </xf>
    <xf numFmtId="164" fontId="12" fillId="0" borderId="2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02A0-0F61-4781-9521-36AD11C031B6}">
  <dimension ref="A1:B256"/>
  <sheetViews>
    <sheetView tabSelected="1" workbookViewId="0"/>
  </sheetViews>
  <sheetFormatPr baseColWidth="10" defaultRowHeight="14.4" x14ac:dyDescent="0.3"/>
  <cols>
    <col min="1" max="1" width="46.6640625" customWidth="1"/>
    <col min="2" max="2" width="17.33203125" bestFit="1" customWidth="1"/>
  </cols>
  <sheetData>
    <row r="1" spans="1:2" ht="40.200000000000003" thickBot="1" x14ac:dyDescent="0.35">
      <c r="A1" s="2" t="s">
        <v>0</v>
      </c>
      <c r="B1" s="33" t="s">
        <v>1</v>
      </c>
    </row>
    <row r="2" spans="1:2" ht="15" thickBot="1" x14ac:dyDescent="0.35">
      <c r="A2" s="3" t="s">
        <v>2</v>
      </c>
      <c r="B2" s="34"/>
    </row>
    <row r="3" spans="1:2" ht="27" thickBot="1" x14ac:dyDescent="0.35">
      <c r="A3" s="13" t="s">
        <v>3</v>
      </c>
      <c r="B3" s="35"/>
    </row>
    <row r="4" spans="1:2" ht="15" thickBot="1" x14ac:dyDescent="0.35">
      <c r="A4" s="6" t="s">
        <v>28</v>
      </c>
      <c r="B4" s="7">
        <v>5858255.9000000004</v>
      </c>
    </row>
    <row r="5" spans="1:2" ht="15" thickBot="1" x14ac:dyDescent="0.35">
      <c r="A5" s="8" t="s">
        <v>24</v>
      </c>
      <c r="B5" s="9">
        <f>SUM(B4)</f>
        <v>5858255.9000000004</v>
      </c>
    </row>
    <row r="6" spans="1:2" ht="15" thickBot="1" x14ac:dyDescent="0.35">
      <c r="A6" s="6"/>
      <c r="B6" s="7"/>
    </row>
    <row r="7" spans="1:2" ht="27" thickBot="1" x14ac:dyDescent="0.35">
      <c r="A7" s="8" t="s">
        <v>25</v>
      </c>
      <c r="B7" s="7"/>
    </row>
    <row r="8" spans="1:2" ht="15" thickBot="1" x14ac:dyDescent="0.35">
      <c r="A8" s="6" t="s">
        <v>28</v>
      </c>
      <c r="B8" s="7">
        <v>118367.6</v>
      </c>
    </row>
    <row r="9" spans="1:2" ht="40.200000000000003" thickBot="1" x14ac:dyDescent="0.35">
      <c r="A9" s="6" t="s">
        <v>27</v>
      </c>
      <c r="B9" s="7">
        <v>959844.69</v>
      </c>
    </row>
    <row r="10" spans="1:2" ht="15" thickBot="1" x14ac:dyDescent="0.35">
      <c r="A10" s="8" t="s">
        <v>4</v>
      </c>
      <c r="B10" s="9">
        <f>SUM(B8:B9)</f>
        <v>1078212.29</v>
      </c>
    </row>
    <row r="11" spans="1:2" ht="15" thickBot="1" x14ac:dyDescent="0.35">
      <c r="A11" s="6"/>
      <c r="B11" s="7"/>
    </row>
    <row r="12" spans="1:2" ht="27" thickBot="1" x14ac:dyDescent="0.35">
      <c r="A12" s="8" t="s">
        <v>29</v>
      </c>
      <c r="B12" s="7"/>
    </row>
    <row r="13" spans="1:2" ht="15" thickBot="1" x14ac:dyDescent="0.35">
      <c r="A13" s="6" t="s">
        <v>28</v>
      </c>
      <c r="B13" s="7">
        <v>84900</v>
      </c>
    </row>
    <row r="14" spans="1:2" ht="15" thickBot="1" x14ac:dyDescent="0.35">
      <c r="A14" s="6" t="s">
        <v>26</v>
      </c>
      <c r="B14" s="7">
        <v>600000</v>
      </c>
    </row>
    <row r="15" spans="1:2" ht="40.200000000000003" thickBot="1" x14ac:dyDescent="0.35">
      <c r="A15" s="6" t="s">
        <v>27</v>
      </c>
      <c r="B15" s="7">
        <v>223294.19</v>
      </c>
    </row>
    <row r="16" spans="1:2" ht="15" thickBot="1" x14ac:dyDescent="0.35">
      <c r="A16" s="8" t="s">
        <v>4</v>
      </c>
      <c r="B16" s="9">
        <f>SUM(B13:B15)</f>
        <v>908194.19</v>
      </c>
    </row>
    <row r="17" spans="1:2" ht="15" thickBot="1" x14ac:dyDescent="0.35">
      <c r="A17" s="36"/>
      <c r="B17" s="37"/>
    </row>
    <row r="18" spans="1:2" ht="40.200000000000003" thickBot="1" x14ac:dyDescent="0.35">
      <c r="A18" s="4" t="s">
        <v>30</v>
      </c>
      <c r="B18" s="5"/>
    </row>
    <row r="19" spans="1:2" ht="15" thickBot="1" x14ac:dyDescent="0.35">
      <c r="A19" s="6" t="s">
        <v>28</v>
      </c>
      <c r="B19" s="7">
        <v>46000</v>
      </c>
    </row>
    <row r="20" spans="1:2" ht="15" thickBot="1" x14ac:dyDescent="0.35">
      <c r="A20" s="6" t="s">
        <v>26</v>
      </c>
      <c r="B20" s="7">
        <v>600000</v>
      </c>
    </row>
    <row r="21" spans="1:2" ht="40.200000000000003" thickBot="1" x14ac:dyDescent="0.35">
      <c r="A21" s="6" t="s">
        <v>27</v>
      </c>
      <c r="B21" s="7">
        <v>243427.67</v>
      </c>
    </row>
    <row r="22" spans="1:2" ht="15" thickBot="1" x14ac:dyDescent="0.35">
      <c r="A22" s="8" t="s">
        <v>4</v>
      </c>
      <c r="B22" s="9">
        <f>SUM(B19:B21)</f>
        <v>889427.67</v>
      </c>
    </row>
    <row r="23" spans="1:2" ht="15" thickBot="1" x14ac:dyDescent="0.35">
      <c r="A23" s="6"/>
      <c r="B23" s="7"/>
    </row>
    <row r="24" spans="1:2" ht="15" thickBot="1" x14ac:dyDescent="0.35">
      <c r="A24" s="8" t="s">
        <v>31</v>
      </c>
      <c r="B24" s="7"/>
    </row>
    <row r="25" spans="1:2" ht="15" thickBot="1" x14ac:dyDescent="0.35">
      <c r="A25" s="6" t="s">
        <v>28</v>
      </c>
      <c r="B25" s="7">
        <v>3625561.72</v>
      </c>
    </row>
    <row r="26" spans="1:2" ht="15" thickBot="1" x14ac:dyDescent="0.35">
      <c r="A26" s="6" t="s">
        <v>26</v>
      </c>
      <c r="B26" s="7">
        <v>600000</v>
      </c>
    </row>
    <row r="27" spans="1:2" ht="40.200000000000003" thickBot="1" x14ac:dyDescent="0.35">
      <c r="A27" s="6" t="s">
        <v>27</v>
      </c>
      <c r="B27" s="7">
        <v>6384157.7999999998</v>
      </c>
    </row>
    <row r="28" spans="1:2" ht="15" thickBot="1" x14ac:dyDescent="0.35">
      <c r="A28" s="8" t="s">
        <v>4</v>
      </c>
      <c r="B28" s="9">
        <f>SUM(B25:B27)</f>
        <v>10609719.52</v>
      </c>
    </row>
    <row r="29" spans="1:2" ht="15" thickBot="1" x14ac:dyDescent="0.35">
      <c r="A29" s="6"/>
      <c r="B29" s="7"/>
    </row>
    <row r="30" spans="1:2" ht="27" thickBot="1" x14ac:dyDescent="0.35">
      <c r="A30" s="8" t="s">
        <v>32</v>
      </c>
      <c r="B30" s="7"/>
    </row>
    <row r="31" spans="1:2" ht="15" thickBot="1" x14ac:dyDescent="0.35">
      <c r="A31" s="6" t="s">
        <v>28</v>
      </c>
      <c r="B31" s="7">
        <v>1057624</v>
      </c>
    </row>
    <row r="32" spans="1:2" ht="40.200000000000003" thickBot="1" x14ac:dyDescent="0.35">
      <c r="A32" s="6" t="s">
        <v>27</v>
      </c>
      <c r="B32" s="7">
        <v>2256756.67</v>
      </c>
    </row>
    <row r="33" spans="1:2" ht="15" thickBot="1" x14ac:dyDescent="0.35">
      <c r="A33" s="8" t="s">
        <v>4</v>
      </c>
      <c r="B33" s="9">
        <f>SUM(B31:B32)</f>
        <v>3314380.67</v>
      </c>
    </row>
    <row r="34" spans="1:2" ht="15" thickBot="1" x14ac:dyDescent="0.35">
      <c r="A34" s="6"/>
      <c r="B34" s="7"/>
    </row>
    <row r="35" spans="1:2" ht="27" thickBot="1" x14ac:dyDescent="0.35">
      <c r="A35" s="8" t="s">
        <v>33</v>
      </c>
      <c r="B35" s="7"/>
    </row>
    <row r="36" spans="1:2" ht="15" thickBot="1" x14ac:dyDescent="0.35">
      <c r="A36" s="6" t="s">
        <v>28</v>
      </c>
      <c r="B36" s="7">
        <v>412626.9</v>
      </c>
    </row>
    <row r="37" spans="1:2" ht="15" thickBot="1" x14ac:dyDescent="0.35">
      <c r="A37" s="6" t="s">
        <v>26</v>
      </c>
      <c r="B37" s="7">
        <v>84000</v>
      </c>
    </row>
    <row r="38" spans="1:2" ht="40.200000000000003" thickBot="1" x14ac:dyDescent="0.35">
      <c r="A38" s="6" t="s">
        <v>27</v>
      </c>
      <c r="B38" s="7">
        <v>421011.23</v>
      </c>
    </row>
    <row r="39" spans="1:2" ht="15" thickBot="1" x14ac:dyDescent="0.35">
      <c r="A39" s="8" t="s">
        <v>4</v>
      </c>
      <c r="B39" s="9">
        <f>SUM(B36:B38)</f>
        <v>917638.13</v>
      </c>
    </row>
    <row r="40" spans="1:2" ht="15" thickBot="1" x14ac:dyDescent="0.35">
      <c r="A40" s="6"/>
      <c r="B40" s="7"/>
    </row>
    <row r="41" spans="1:2" ht="40.200000000000003" thickBot="1" x14ac:dyDescent="0.35">
      <c r="A41" s="8" t="s">
        <v>100</v>
      </c>
      <c r="B41" s="7"/>
    </row>
    <row r="42" spans="1:2" ht="15" thickBot="1" x14ac:dyDescent="0.35">
      <c r="A42" s="6" t="s">
        <v>28</v>
      </c>
      <c r="B42" s="7">
        <v>616257</v>
      </c>
    </row>
    <row r="43" spans="1:2" ht="15" thickBot="1" x14ac:dyDescent="0.35">
      <c r="A43" s="6" t="s">
        <v>26</v>
      </c>
      <c r="B43" s="7">
        <v>249103.65</v>
      </c>
    </row>
    <row r="44" spans="1:2" ht="40.200000000000003" thickBot="1" x14ac:dyDescent="0.35">
      <c r="A44" s="6" t="s">
        <v>27</v>
      </c>
      <c r="B44" s="7">
        <v>522720.41</v>
      </c>
    </row>
    <row r="45" spans="1:2" ht="15" thickBot="1" x14ac:dyDescent="0.35">
      <c r="A45" s="8" t="s">
        <v>4</v>
      </c>
      <c r="B45" s="9">
        <f>SUM(B42:B44)</f>
        <v>1388081.06</v>
      </c>
    </row>
    <row r="46" spans="1:2" ht="15" thickBot="1" x14ac:dyDescent="0.35">
      <c r="A46" s="38"/>
      <c r="B46" s="7"/>
    </row>
    <row r="47" spans="1:2" ht="27" thickBot="1" x14ac:dyDescent="0.35">
      <c r="A47" s="8" t="s">
        <v>34</v>
      </c>
      <c r="B47" s="7"/>
    </row>
    <row r="48" spans="1:2" ht="15" thickBot="1" x14ac:dyDescent="0.35">
      <c r="A48" s="6" t="s">
        <v>28</v>
      </c>
      <c r="B48" s="7">
        <v>357090</v>
      </c>
    </row>
    <row r="49" spans="1:2" ht="15" thickBot="1" x14ac:dyDescent="0.35">
      <c r="A49" s="6" t="s">
        <v>26</v>
      </c>
      <c r="B49" s="7">
        <v>450000</v>
      </c>
    </row>
    <row r="50" spans="1:2" ht="40.200000000000003" thickBot="1" x14ac:dyDescent="0.35">
      <c r="A50" s="6" t="s">
        <v>27</v>
      </c>
      <c r="B50" s="7">
        <v>597609.29</v>
      </c>
    </row>
    <row r="51" spans="1:2" ht="15" thickBot="1" x14ac:dyDescent="0.35">
      <c r="A51" s="8" t="s">
        <v>4</v>
      </c>
      <c r="B51" s="9">
        <f>SUM(B48:B50)</f>
        <v>1404699.29</v>
      </c>
    </row>
    <row r="52" spans="1:2" ht="15" thickBot="1" x14ac:dyDescent="0.35">
      <c r="A52" s="6"/>
      <c r="B52" s="7"/>
    </row>
    <row r="53" spans="1:2" ht="15" thickBot="1" x14ac:dyDescent="0.35">
      <c r="A53" s="8" t="s">
        <v>35</v>
      </c>
      <c r="B53" s="7"/>
    </row>
    <row r="54" spans="1:2" ht="15" thickBot="1" x14ac:dyDescent="0.35">
      <c r="A54" s="6" t="s">
        <v>28</v>
      </c>
      <c r="B54" s="7">
        <v>48706</v>
      </c>
    </row>
    <row r="55" spans="1:2" ht="15" thickBot="1" x14ac:dyDescent="0.35">
      <c r="A55" s="6" t="s">
        <v>26</v>
      </c>
      <c r="B55" s="7">
        <v>120000</v>
      </c>
    </row>
    <row r="56" spans="1:2" ht="40.200000000000003" thickBot="1" x14ac:dyDescent="0.35">
      <c r="A56" s="6" t="s">
        <v>27</v>
      </c>
      <c r="B56" s="7">
        <v>328209.18</v>
      </c>
    </row>
    <row r="57" spans="1:2" ht="15" thickBot="1" x14ac:dyDescent="0.35">
      <c r="A57" s="8" t="s">
        <v>4</v>
      </c>
      <c r="B57" s="9">
        <f>SUM(B54:B56)</f>
        <v>496915.18</v>
      </c>
    </row>
    <row r="58" spans="1:2" ht="15" thickBot="1" x14ac:dyDescent="0.35">
      <c r="A58" s="6"/>
      <c r="B58" s="7"/>
    </row>
    <row r="59" spans="1:2" ht="15" thickBot="1" x14ac:dyDescent="0.35">
      <c r="A59" s="8" t="s">
        <v>36</v>
      </c>
      <c r="B59" s="7"/>
    </row>
    <row r="60" spans="1:2" ht="15" thickBot="1" x14ac:dyDescent="0.35">
      <c r="A60" s="6" t="s">
        <v>28</v>
      </c>
      <c r="B60" s="7">
        <v>3600</v>
      </c>
    </row>
    <row r="61" spans="1:2" ht="15" thickBot="1" x14ac:dyDescent="0.35">
      <c r="A61" s="6" t="s">
        <v>26</v>
      </c>
      <c r="B61" s="7">
        <v>120000</v>
      </c>
    </row>
    <row r="62" spans="1:2" ht="40.200000000000003" thickBot="1" x14ac:dyDescent="0.35">
      <c r="A62" s="6" t="s">
        <v>27</v>
      </c>
      <c r="B62" s="7">
        <v>21400</v>
      </c>
    </row>
    <row r="63" spans="1:2" ht="15" thickBot="1" x14ac:dyDescent="0.35">
      <c r="A63" s="8" t="s">
        <v>4</v>
      </c>
      <c r="B63" s="9">
        <f>SUM(B60:B62)</f>
        <v>145000</v>
      </c>
    </row>
    <row r="64" spans="1:2" ht="15" thickBot="1" x14ac:dyDescent="0.35">
      <c r="A64" s="6"/>
      <c r="B64" s="7"/>
    </row>
    <row r="65" spans="1:2" ht="15" thickBot="1" x14ac:dyDescent="0.35">
      <c r="A65" s="8" t="s">
        <v>101</v>
      </c>
      <c r="B65" s="7"/>
    </row>
    <row r="66" spans="1:2" ht="15" thickBot="1" x14ac:dyDescent="0.35">
      <c r="A66" s="6" t="s">
        <v>28</v>
      </c>
      <c r="B66" s="7">
        <v>14553</v>
      </c>
    </row>
    <row r="67" spans="1:2" ht="15" thickBot="1" x14ac:dyDescent="0.35">
      <c r="A67" s="6" t="s">
        <v>26</v>
      </c>
      <c r="B67" s="7">
        <v>16000</v>
      </c>
    </row>
    <row r="68" spans="1:2" ht="40.200000000000003" thickBot="1" x14ac:dyDescent="0.35">
      <c r="A68" s="6" t="s">
        <v>27</v>
      </c>
      <c r="B68" s="7">
        <v>13348</v>
      </c>
    </row>
    <row r="69" spans="1:2" ht="15" thickBot="1" x14ac:dyDescent="0.35">
      <c r="A69" s="8" t="s">
        <v>4</v>
      </c>
      <c r="B69" s="9">
        <f>SUM(B66:B68)</f>
        <v>43901</v>
      </c>
    </row>
    <row r="70" spans="1:2" ht="15" thickBot="1" x14ac:dyDescent="0.35">
      <c r="A70" s="6"/>
      <c r="B70" s="7"/>
    </row>
    <row r="71" spans="1:2" ht="27" thickBot="1" x14ac:dyDescent="0.35">
      <c r="A71" s="8" t="s">
        <v>102</v>
      </c>
      <c r="B71" s="7"/>
    </row>
    <row r="72" spans="1:2" ht="15" thickBot="1" x14ac:dyDescent="0.35">
      <c r="A72" s="6" t="s">
        <v>28</v>
      </c>
      <c r="B72" s="7">
        <v>47546.5</v>
      </c>
    </row>
    <row r="73" spans="1:2" ht="15" thickBot="1" x14ac:dyDescent="0.35">
      <c r="A73" s="6" t="s">
        <v>26</v>
      </c>
      <c r="B73" s="7">
        <v>70000</v>
      </c>
    </row>
    <row r="74" spans="1:2" ht="40.200000000000003" thickBot="1" x14ac:dyDescent="0.35">
      <c r="A74" s="6" t="s">
        <v>27</v>
      </c>
      <c r="B74" s="7">
        <v>307488.24</v>
      </c>
    </row>
    <row r="75" spans="1:2" ht="15" thickBot="1" x14ac:dyDescent="0.35">
      <c r="A75" s="8" t="s">
        <v>4</v>
      </c>
      <c r="B75" s="9">
        <f>SUM(B72:B74)</f>
        <v>425034.74</v>
      </c>
    </row>
    <row r="76" spans="1:2" ht="15" thickBot="1" x14ac:dyDescent="0.35">
      <c r="A76" s="39"/>
      <c r="B76" s="40"/>
    </row>
    <row r="77" spans="1:2" ht="15" thickBot="1" x14ac:dyDescent="0.35">
      <c r="A77" s="8" t="s">
        <v>37</v>
      </c>
      <c r="B77" s="7"/>
    </row>
    <row r="78" spans="1:2" ht="15" thickBot="1" x14ac:dyDescent="0.35">
      <c r="A78" s="6" t="s">
        <v>28</v>
      </c>
      <c r="B78" s="7">
        <v>800</v>
      </c>
    </row>
    <row r="79" spans="1:2" ht="15" thickBot="1" x14ac:dyDescent="0.35">
      <c r="A79" s="6" t="s">
        <v>26</v>
      </c>
      <c r="B79" s="7">
        <v>30000</v>
      </c>
    </row>
    <row r="80" spans="1:2" ht="40.200000000000003" thickBot="1" x14ac:dyDescent="0.35">
      <c r="A80" s="6" t="s">
        <v>27</v>
      </c>
      <c r="B80" s="7">
        <v>1200</v>
      </c>
    </row>
    <row r="81" spans="1:2" ht="15" thickBot="1" x14ac:dyDescent="0.35">
      <c r="A81" s="8" t="s">
        <v>4</v>
      </c>
      <c r="B81" s="9">
        <f>SUM(B78:B80)</f>
        <v>32000</v>
      </c>
    </row>
    <row r="82" spans="1:2" ht="15" thickBot="1" x14ac:dyDescent="0.35">
      <c r="A82" s="6"/>
      <c r="B82" s="7"/>
    </row>
    <row r="83" spans="1:2" ht="15" thickBot="1" x14ac:dyDescent="0.35">
      <c r="A83" s="8" t="s">
        <v>38</v>
      </c>
      <c r="B83" s="7"/>
    </row>
    <row r="84" spans="1:2" ht="15" thickBot="1" x14ac:dyDescent="0.35">
      <c r="A84" s="6" t="s">
        <v>28</v>
      </c>
      <c r="B84" s="7">
        <v>1600</v>
      </c>
    </row>
    <row r="85" spans="1:2" ht="15" thickBot="1" x14ac:dyDescent="0.35">
      <c r="A85" s="6" t="s">
        <v>26</v>
      </c>
      <c r="B85" s="7">
        <v>16800</v>
      </c>
    </row>
    <row r="86" spans="1:2" ht="40.200000000000003" thickBot="1" x14ac:dyDescent="0.35">
      <c r="A86" s="6" t="s">
        <v>27</v>
      </c>
      <c r="B86" s="7">
        <v>1800</v>
      </c>
    </row>
    <row r="87" spans="1:2" ht="15" thickBot="1" x14ac:dyDescent="0.35">
      <c r="A87" s="8" t="s">
        <v>4</v>
      </c>
      <c r="B87" s="9">
        <f>SUM(B84:B86)</f>
        <v>20200</v>
      </c>
    </row>
    <row r="88" spans="1:2" ht="15" thickBot="1" x14ac:dyDescent="0.35">
      <c r="A88" s="6"/>
      <c r="B88" s="7"/>
    </row>
    <row r="89" spans="1:2" ht="15" thickBot="1" x14ac:dyDescent="0.35">
      <c r="A89" s="8" t="s">
        <v>39</v>
      </c>
      <c r="B89" s="7"/>
    </row>
    <row r="90" spans="1:2" ht="15" thickBot="1" x14ac:dyDescent="0.35">
      <c r="A90" s="6" t="s">
        <v>28</v>
      </c>
      <c r="B90" s="7">
        <v>1600</v>
      </c>
    </row>
    <row r="91" spans="1:2" ht="15" thickBot="1" x14ac:dyDescent="0.35">
      <c r="A91" s="6" t="s">
        <v>26</v>
      </c>
      <c r="B91" s="7">
        <v>16800</v>
      </c>
    </row>
    <row r="92" spans="1:2" ht="40.200000000000003" thickBot="1" x14ac:dyDescent="0.35">
      <c r="A92" s="6" t="s">
        <v>27</v>
      </c>
      <c r="B92" s="7">
        <v>1800</v>
      </c>
    </row>
    <row r="93" spans="1:2" ht="15" thickBot="1" x14ac:dyDescent="0.35">
      <c r="A93" s="8" t="s">
        <v>4</v>
      </c>
      <c r="B93" s="9">
        <f>SUM(B90:B92)</f>
        <v>20200</v>
      </c>
    </row>
    <row r="94" spans="1:2" ht="15" thickBot="1" x14ac:dyDescent="0.35">
      <c r="A94" s="6"/>
      <c r="B94" s="41"/>
    </row>
    <row r="95" spans="1:2" ht="27" thickBot="1" x14ac:dyDescent="0.35">
      <c r="A95" s="8" t="s">
        <v>40</v>
      </c>
      <c r="B95" s="7"/>
    </row>
    <row r="96" spans="1:2" ht="15" thickBot="1" x14ac:dyDescent="0.35">
      <c r="A96" s="6" t="s">
        <v>28</v>
      </c>
      <c r="B96" s="7">
        <v>18362.5</v>
      </c>
    </row>
    <row r="97" spans="1:2" ht="15" thickBot="1" x14ac:dyDescent="0.35">
      <c r="A97" s="6" t="s">
        <v>26</v>
      </c>
      <c r="B97" s="7">
        <v>336402.8</v>
      </c>
    </row>
    <row r="98" spans="1:2" ht="40.200000000000003" thickBot="1" x14ac:dyDescent="0.35">
      <c r="A98" s="6" t="s">
        <v>27</v>
      </c>
      <c r="B98" s="7">
        <v>39847.620000000003</v>
      </c>
    </row>
    <row r="99" spans="1:2" ht="15" thickBot="1" x14ac:dyDescent="0.35">
      <c r="A99" s="8" t="s">
        <v>4</v>
      </c>
      <c r="B99" s="9">
        <f>SUM(B96:B98)</f>
        <v>394612.92</v>
      </c>
    </row>
    <row r="100" spans="1:2" ht="15" thickBot="1" x14ac:dyDescent="0.35">
      <c r="A100" s="6"/>
      <c r="B100" s="7"/>
    </row>
    <row r="101" spans="1:2" ht="27" thickBot="1" x14ac:dyDescent="0.35">
      <c r="A101" s="8" t="s">
        <v>41</v>
      </c>
      <c r="B101" s="7"/>
    </row>
    <row r="102" spans="1:2" ht="15" thickBot="1" x14ac:dyDescent="0.35">
      <c r="A102" s="6" t="s">
        <v>28</v>
      </c>
      <c r="B102" s="7">
        <v>33000</v>
      </c>
    </row>
    <row r="103" spans="1:2" ht="15" thickBot="1" x14ac:dyDescent="0.35">
      <c r="A103" s="6" t="s">
        <v>26</v>
      </c>
      <c r="B103" s="7">
        <v>37500</v>
      </c>
    </row>
    <row r="104" spans="1:2" ht="40.200000000000003" thickBot="1" x14ac:dyDescent="0.35">
      <c r="A104" s="6" t="s">
        <v>27</v>
      </c>
      <c r="B104" s="7">
        <v>30211.5</v>
      </c>
    </row>
    <row r="105" spans="1:2" ht="15" thickBot="1" x14ac:dyDescent="0.35">
      <c r="A105" s="8" t="s">
        <v>4</v>
      </c>
      <c r="B105" s="9">
        <f>SUM(B102:B104)</f>
        <v>100711.5</v>
      </c>
    </row>
    <row r="106" spans="1:2" ht="15" thickBot="1" x14ac:dyDescent="0.35">
      <c r="A106" s="36"/>
      <c r="B106" s="37"/>
    </row>
    <row r="107" spans="1:2" ht="27" thickBot="1" x14ac:dyDescent="0.35">
      <c r="A107" s="4" t="s">
        <v>42</v>
      </c>
      <c r="B107" s="5"/>
    </row>
    <row r="108" spans="1:2" ht="15" thickBot="1" x14ac:dyDescent="0.35">
      <c r="A108" s="6" t="s">
        <v>28</v>
      </c>
      <c r="B108" s="7">
        <v>23600</v>
      </c>
    </row>
    <row r="109" spans="1:2" ht="15" thickBot="1" x14ac:dyDescent="0.35">
      <c r="A109" s="6" t="s">
        <v>26</v>
      </c>
      <c r="B109" s="7">
        <v>20000</v>
      </c>
    </row>
    <row r="110" spans="1:2" ht="40.200000000000003" thickBot="1" x14ac:dyDescent="0.35">
      <c r="A110" s="6" t="s">
        <v>27</v>
      </c>
      <c r="B110" s="7">
        <v>59960.41</v>
      </c>
    </row>
    <row r="111" spans="1:2" ht="15" thickBot="1" x14ac:dyDescent="0.35">
      <c r="A111" s="8" t="s">
        <v>4</v>
      </c>
      <c r="B111" s="9">
        <f>SUM(B108:B110)</f>
        <v>103560.41</v>
      </c>
    </row>
    <row r="112" spans="1:2" ht="15" thickBot="1" x14ac:dyDescent="0.35">
      <c r="A112" s="6"/>
      <c r="B112" s="7"/>
    </row>
    <row r="113" spans="1:2" ht="15" thickBot="1" x14ac:dyDescent="0.35">
      <c r="A113" s="8" t="s">
        <v>103</v>
      </c>
      <c r="B113" s="7"/>
    </row>
    <row r="114" spans="1:2" ht="15" thickBot="1" x14ac:dyDescent="0.35">
      <c r="A114" s="6" t="s">
        <v>28</v>
      </c>
      <c r="B114" s="7">
        <v>96080</v>
      </c>
    </row>
    <row r="115" spans="1:2" ht="40.200000000000003" thickBot="1" x14ac:dyDescent="0.35">
      <c r="A115" s="6" t="s">
        <v>27</v>
      </c>
      <c r="B115" s="7">
        <v>212032</v>
      </c>
    </row>
    <row r="116" spans="1:2" ht="15" thickBot="1" x14ac:dyDescent="0.35">
      <c r="A116" s="8" t="s">
        <v>4</v>
      </c>
      <c r="B116" s="9">
        <f>SUM(B114:B115)</f>
        <v>308112</v>
      </c>
    </row>
    <row r="117" spans="1:2" ht="15" thickBot="1" x14ac:dyDescent="0.35">
      <c r="A117" s="6"/>
      <c r="B117" s="7"/>
    </row>
    <row r="118" spans="1:2" ht="27" thickBot="1" x14ac:dyDescent="0.35">
      <c r="A118" s="8" t="s">
        <v>104</v>
      </c>
      <c r="B118" s="7"/>
    </row>
    <row r="119" spans="1:2" ht="15" thickBot="1" x14ac:dyDescent="0.35">
      <c r="A119" s="6" t="s">
        <v>28</v>
      </c>
      <c r="B119" s="7">
        <v>39100</v>
      </c>
    </row>
    <row r="120" spans="1:2" ht="40.200000000000003" thickBot="1" x14ac:dyDescent="0.35">
      <c r="A120" s="6" t="s">
        <v>27</v>
      </c>
      <c r="B120" s="7">
        <v>34565.599999999999</v>
      </c>
    </row>
    <row r="121" spans="1:2" ht="15" thickBot="1" x14ac:dyDescent="0.35">
      <c r="A121" s="8" t="s">
        <v>4</v>
      </c>
      <c r="B121" s="9">
        <f>SUM(B119:B120)</f>
        <v>73665.600000000006</v>
      </c>
    </row>
    <row r="122" spans="1:2" ht="15" thickBot="1" x14ac:dyDescent="0.35">
      <c r="A122" s="6"/>
      <c r="B122" s="7"/>
    </row>
    <row r="123" spans="1:2" ht="15" thickBot="1" x14ac:dyDescent="0.35">
      <c r="A123" s="8" t="s">
        <v>105</v>
      </c>
      <c r="B123" s="7"/>
    </row>
    <row r="124" spans="1:2" ht="15" thickBot="1" x14ac:dyDescent="0.35">
      <c r="A124" s="6" t="s">
        <v>28</v>
      </c>
      <c r="B124" s="7">
        <v>67025</v>
      </c>
    </row>
    <row r="125" spans="1:2" ht="40.200000000000003" thickBot="1" x14ac:dyDescent="0.35">
      <c r="A125" s="6" t="s">
        <v>27</v>
      </c>
      <c r="B125" s="7">
        <v>30192.47</v>
      </c>
    </row>
    <row r="126" spans="1:2" ht="15" thickBot="1" x14ac:dyDescent="0.35">
      <c r="A126" s="8" t="s">
        <v>4</v>
      </c>
      <c r="B126" s="9">
        <f>SUM(B124:B125)</f>
        <v>97217.47</v>
      </c>
    </row>
    <row r="127" spans="1:2" ht="15" thickBot="1" x14ac:dyDescent="0.35">
      <c r="A127" s="42"/>
      <c r="B127" s="43"/>
    </row>
    <row r="128" spans="1:2" ht="15" thickBot="1" x14ac:dyDescent="0.35">
      <c r="A128" s="4" t="s">
        <v>106</v>
      </c>
      <c r="B128" s="5"/>
    </row>
    <row r="129" spans="1:2" ht="15" thickBot="1" x14ac:dyDescent="0.35">
      <c r="A129" s="6" t="s">
        <v>28</v>
      </c>
      <c r="B129" s="7">
        <v>152269</v>
      </c>
    </row>
    <row r="130" spans="1:2" ht="40.200000000000003" thickBot="1" x14ac:dyDescent="0.35">
      <c r="A130" s="6" t="s">
        <v>27</v>
      </c>
      <c r="B130" s="7">
        <v>272747.88</v>
      </c>
    </row>
    <row r="131" spans="1:2" ht="15" thickBot="1" x14ac:dyDescent="0.35">
      <c r="A131" s="8" t="s">
        <v>4</v>
      </c>
      <c r="B131" s="9">
        <f>SUM(B129:B130)</f>
        <v>425016.88</v>
      </c>
    </row>
    <row r="132" spans="1:2" ht="15" thickBot="1" x14ac:dyDescent="0.35">
      <c r="A132" s="6"/>
      <c r="B132" s="7"/>
    </row>
    <row r="133" spans="1:2" ht="15" thickBot="1" x14ac:dyDescent="0.35">
      <c r="A133" s="8" t="s">
        <v>107</v>
      </c>
      <c r="B133" s="7"/>
    </row>
    <row r="134" spans="1:2" ht="15" thickBot="1" x14ac:dyDescent="0.35">
      <c r="A134" s="6" t="s">
        <v>28</v>
      </c>
      <c r="B134" s="7">
        <v>573749</v>
      </c>
    </row>
    <row r="135" spans="1:2" ht="40.200000000000003" thickBot="1" x14ac:dyDescent="0.35">
      <c r="A135" s="6" t="s">
        <v>27</v>
      </c>
      <c r="B135" s="7">
        <v>1093527.3</v>
      </c>
    </row>
    <row r="136" spans="1:2" ht="15" thickBot="1" x14ac:dyDescent="0.35">
      <c r="A136" s="8" t="s">
        <v>4</v>
      </c>
      <c r="B136" s="9">
        <f>SUM(B134:B135)</f>
        <v>1667276.3</v>
      </c>
    </row>
    <row r="137" spans="1:2" ht="15" thickBot="1" x14ac:dyDescent="0.35">
      <c r="A137" s="6"/>
      <c r="B137" s="7"/>
    </row>
    <row r="138" spans="1:2" ht="27" thickBot="1" x14ac:dyDescent="0.35">
      <c r="A138" s="8" t="s">
        <v>108</v>
      </c>
      <c r="B138" s="7"/>
    </row>
    <row r="139" spans="1:2" ht="15" thickBot="1" x14ac:dyDescent="0.35">
      <c r="A139" s="6" t="s">
        <v>28</v>
      </c>
      <c r="B139" s="7">
        <v>17144185.989999998</v>
      </c>
    </row>
    <row r="140" spans="1:2" ht="40.200000000000003" thickBot="1" x14ac:dyDescent="0.35">
      <c r="A140" s="6" t="s">
        <v>27</v>
      </c>
      <c r="B140" s="7">
        <v>10779.29</v>
      </c>
    </row>
    <row r="141" spans="1:2" ht="15" thickBot="1" x14ac:dyDescent="0.35">
      <c r="A141" s="8" t="s">
        <v>4</v>
      </c>
      <c r="B141" s="9">
        <f>SUM(B139:B140)</f>
        <v>17154965.279999997</v>
      </c>
    </row>
    <row r="142" spans="1:2" ht="15" thickBot="1" x14ac:dyDescent="0.35">
      <c r="A142" s="6"/>
      <c r="B142" s="7"/>
    </row>
    <row r="143" spans="1:2" ht="15" thickBot="1" x14ac:dyDescent="0.35">
      <c r="A143" s="8" t="s">
        <v>109</v>
      </c>
      <c r="B143" s="7"/>
    </row>
    <row r="144" spans="1:2" ht="15" thickBot="1" x14ac:dyDescent="0.35">
      <c r="A144" s="6" t="s">
        <v>28</v>
      </c>
      <c r="B144" s="7">
        <v>44560</v>
      </c>
    </row>
    <row r="145" spans="1:2" ht="15" thickBot="1" x14ac:dyDescent="0.35">
      <c r="A145" s="6" t="s">
        <v>26</v>
      </c>
      <c r="B145" s="7">
        <v>70000</v>
      </c>
    </row>
    <row r="146" spans="1:2" ht="40.200000000000003" thickBot="1" x14ac:dyDescent="0.35">
      <c r="A146" s="6" t="s">
        <v>27</v>
      </c>
      <c r="B146" s="7">
        <v>164200.97</v>
      </c>
    </row>
    <row r="147" spans="1:2" ht="15" thickBot="1" x14ac:dyDescent="0.35">
      <c r="A147" s="8" t="s">
        <v>4</v>
      </c>
      <c r="B147" s="9">
        <f>SUM(B144:B146)</f>
        <v>278760.96999999997</v>
      </c>
    </row>
    <row r="148" spans="1:2" ht="15" thickBot="1" x14ac:dyDescent="0.35">
      <c r="A148" s="6"/>
      <c r="B148" s="7"/>
    </row>
    <row r="149" spans="1:2" ht="27" thickBot="1" x14ac:dyDescent="0.35">
      <c r="A149" s="8" t="s">
        <v>110</v>
      </c>
      <c r="B149" s="7"/>
    </row>
    <row r="150" spans="1:2" ht="15" thickBot="1" x14ac:dyDescent="0.35">
      <c r="A150" s="6" t="s">
        <v>28</v>
      </c>
      <c r="B150" s="7">
        <v>16400</v>
      </c>
    </row>
    <row r="151" spans="1:2" ht="15" thickBot="1" x14ac:dyDescent="0.35">
      <c r="A151" s="6" t="s">
        <v>26</v>
      </c>
      <c r="B151" s="7">
        <v>180000</v>
      </c>
    </row>
    <row r="152" spans="1:2" ht="40.200000000000003" thickBot="1" x14ac:dyDescent="0.35">
      <c r="A152" s="6" t="s">
        <v>27</v>
      </c>
      <c r="B152" s="7">
        <v>18600</v>
      </c>
    </row>
    <row r="153" spans="1:2" ht="15" thickBot="1" x14ac:dyDescent="0.35">
      <c r="A153" s="8" t="s">
        <v>4</v>
      </c>
      <c r="B153" s="9">
        <f>SUM(B150:B152)</f>
        <v>215000</v>
      </c>
    </row>
    <row r="154" spans="1:2" ht="15" thickBot="1" x14ac:dyDescent="0.35">
      <c r="A154" s="6"/>
      <c r="B154" s="7"/>
    </row>
    <row r="155" spans="1:2" ht="15" thickBot="1" x14ac:dyDescent="0.35">
      <c r="A155" s="8" t="s">
        <v>111</v>
      </c>
      <c r="B155" s="7"/>
    </row>
    <row r="156" spans="1:2" ht="40.200000000000003" thickBot="1" x14ac:dyDescent="0.35">
      <c r="A156" s="6" t="s">
        <v>27</v>
      </c>
      <c r="B156" s="7">
        <v>19483.689999999999</v>
      </c>
    </row>
    <row r="157" spans="1:2" ht="15" thickBot="1" x14ac:dyDescent="0.35">
      <c r="A157" s="8" t="s">
        <v>4</v>
      </c>
      <c r="B157" s="9">
        <f>SUM(B156:B156)</f>
        <v>19483.689999999999</v>
      </c>
    </row>
    <row r="158" spans="1:2" ht="15" thickBot="1" x14ac:dyDescent="0.35">
      <c r="A158" s="44"/>
      <c r="B158" s="45"/>
    </row>
    <row r="159" spans="1:2" ht="15" thickBot="1" x14ac:dyDescent="0.35">
      <c r="A159" s="4" t="s">
        <v>112</v>
      </c>
      <c r="B159" s="5"/>
    </row>
    <row r="160" spans="1:2" ht="40.200000000000003" thickBot="1" x14ac:dyDescent="0.35">
      <c r="A160" s="6" t="s">
        <v>27</v>
      </c>
      <c r="B160" s="7">
        <v>1723</v>
      </c>
    </row>
    <row r="161" spans="1:2" ht="15" thickBot="1" x14ac:dyDescent="0.35">
      <c r="A161" s="8" t="s">
        <v>4</v>
      </c>
      <c r="B161" s="9">
        <f>SUM(B160)</f>
        <v>1723</v>
      </c>
    </row>
    <row r="162" spans="1:2" ht="15" thickBot="1" x14ac:dyDescent="0.35">
      <c r="A162" s="6"/>
      <c r="B162" s="7"/>
    </row>
    <row r="163" spans="1:2" ht="27" thickBot="1" x14ac:dyDescent="0.35">
      <c r="A163" s="8" t="s">
        <v>113</v>
      </c>
      <c r="B163" s="7"/>
    </row>
    <row r="164" spans="1:2" ht="15" thickBot="1" x14ac:dyDescent="0.35">
      <c r="A164" s="6" t="s">
        <v>28</v>
      </c>
      <c r="B164" s="7">
        <v>64608</v>
      </c>
    </row>
    <row r="165" spans="1:2" ht="40.200000000000003" thickBot="1" x14ac:dyDescent="0.35">
      <c r="A165" s="6" t="s">
        <v>27</v>
      </c>
      <c r="B165" s="7">
        <v>214106.12</v>
      </c>
    </row>
    <row r="166" spans="1:2" ht="15" thickBot="1" x14ac:dyDescent="0.35">
      <c r="A166" s="8" t="s">
        <v>4</v>
      </c>
      <c r="B166" s="9">
        <f>SUM(B164:B165)</f>
        <v>278714.12</v>
      </c>
    </row>
    <row r="167" spans="1:2" ht="15" thickBot="1" x14ac:dyDescent="0.35">
      <c r="A167" s="6"/>
      <c r="B167" s="7"/>
    </row>
    <row r="168" spans="1:2" ht="27" thickBot="1" x14ac:dyDescent="0.35">
      <c r="A168" s="8" t="s">
        <v>114</v>
      </c>
      <c r="B168" s="7"/>
    </row>
    <row r="169" spans="1:2" ht="15" thickBot="1" x14ac:dyDescent="0.35">
      <c r="A169" s="6" t="s">
        <v>28</v>
      </c>
      <c r="B169" s="7">
        <v>76140</v>
      </c>
    </row>
    <row r="170" spans="1:2" ht="40.200000000000003" thickBot="1" x14ac:dyDescent="0.35">
      <c r="A170" s="6" t="s">
        <v>27</v>
      </c>
      <c r="B170" s="7">
        <v>57418.83</v>
      </c>
    </row>
    <row r="171" spans="1:2" ht="15" thickBot="1" x14ac:dyDescent="0.35">
      <c r="A171" s="8" t="s">
        <v>4</v>
      </c>
      <c r="B171" s="9">
        <f>SUM(B169:B170)</f>
        <v>133558.83000000002</v>
      </c>
    </row>
    <row r="172" spans="1:2" ht="15" thickBot="1" x14ac:dyDescent="0.35">
      <c r="A172" s="6"/>
      <c r="B172" s="7"/>
    </row>
    <row r="173" spans="1:2" ht="15" thickBot="1" x14ac:dyDescent="0.35">
      <c r="A173" s="8" t="s">
        <v>115</v>
      </c>
      <c r="B173" s="7"/>
    </row>
    <row r="174" spans="1:2" ht="15" thickBot="1" x14ac:dyDescent="0.35">
      <c r="A174" s="6" t="s">
        <v>28</v>
      </c>
      <c r="B174" s="7">
        <v>201297.5</v>
      </c>
    </row>
    <row r="175" spans="1:2" ht="15" thickBot="1" x14ac:dyDescent="0.35">
      <c r="A175" s="6" t="s">
        <v>26</v>
      </c>
      <c r="B175" s="7">
        <v>359392.95</v>
      </c>
    </row>
    <row r="176" spans="1:2" ht="40.200000000000003" thickBot="1" x14ac:dyDescent="0.35">
      <c r="A176" s="6" t="s">
        <v>27</v>
      </c>
      <c r="B176" s="7">
        <v>711401.4</v>
      </c>
    </row>
    <row r="177" spans="1:2" ht="15" thickBot="1" x14ac:dyDescent="0.35">
      <c r="A177" s="8" t="s">
        <v>4</v>
      </c>
      <c r="B177" s="9">
        <f>SUM(B174:B176)</f>
        <v>1272091.8500000001</v>
      </c>
    </row>
    <row r="178" spans="1:2" ht="15" thickBot="1" x14ac:dyDescent="0.35">
      <c r="A178" s="6"/>
      <c r="B178" s="7"/>
    </row>
    <row r="179" spans="1:2" ht="15" thickBot="1" x14ac:dyDescent="0.35">
      <c r="A179" s="6"/>
      <c r="B179" s="7"/>
    </row>
    <row r="180" spans="1:2" ht="15" thickBot="1" x14ac:dyDescent="0.35">
      <c r="A180" s="8" t="s">
        <v>116</v>
      </c>
      <c r="B180" s="7"/>
    </row>
    <row r="181" spans="1:2" ht="15" thickBot="1" x14ac:dyDescent="0.35">
      <c r="A181" s="6" t="s">
        <v>28</v>
      </c>
      <c r="B181" s="7">
        <v>143922</v>
      </c>
    </row>
    <row r="182" spans="1:2" ht="40.200000000000003" thickBot="1" x14ac:dyDescent="0.35">
      <c r="A182" s="6" t="s">
        <v>27</v>
      </c>
      <c r="B182" s="7">
        <v>106984</v>
      </c>
    </row>
    <row r="183" spans="1:2" ht="15" thickBot="1" x14ac:dyDescent="0.35">
      <c r="A183" s="8" t="s">
        <v>4</v>
      </c>
      <c r="B183" s="9">
        <f>SUM(B181:B182)</f>
        <v>250906</v>
      </c>
    </row>
    <row r="184" spans="1:2" ht="15" thickBot="1" x14ac:dyDescent="0.35">
      <c r="A184" s="6"/>
      <c r="B184" s="7"/>
    </row>
    <row r="185" spans="1:2" ht="27" thickBot="1" x14ac:dyDescent="0.35">
      <c r="A185" s="8" t="s">
        <v>117</v>
      </c>
      <c r="B185" s="7"/>
    </row>
    <row r="186" spans="1:2" ht="40.200000000000003" thickBot="1" x14ac:dyDescent="0.35">
      <c r="A186" s="6" t="s">
        <v>27</v>
      </c>
      <c r="B186" s="7">
        <v>125424.94</v>
      </c>
    </row>
    <row r="187" spans="1:2" ht="15" thickBot="1" x14ac:dyDescent="0.35">
      <c r="A187" s="8" t="s">
        <v>4</v>
      </c>
      <c r="B187" s="9">
        <f>SUM(B186)</f>
        <v>125424.94</v>
      </c>
    </row>
    <row r="188" spans="1:2" ht="15" thickBot="1" x14ac:dyDescent="0.35">
      <c r="A188" s="6"/>
      <c r="B188" s="7"/>
    </row>
    <row r="189" spans="1:2" ht="15" thickBot="1" x14ac:dyDescent="0.35">
      <c r="A189" s="8" t="s">
        <v>118</v>
      </c>
      <c r="B189" s="7"/>
    </row>
    <row r="190" spans="1:2" ht="15" thickBot="1" x14ac:dyDescent="0.35">
      <c r="A190" s="6" t="s">
        <v>28</v>
      </c>
      <c r="B190" s="7">
        <v>53800</v>
      </c>
    </row>
    <row r="191" spans="1:2" ht="40.200000000000003" thickBot="1" x14ac:dyDescent="0.35">
      <c r="A191" s="6" t="s">
        <v>27</v>
      </c>
      <c r="B191" s="7">
        <v>935750</v>
      </c>
    </row>
    <row r="192" spans="1:2" ht="15" thickBot="1" x14ac:dyDescent="0.35">
      <c r="A192" s="8" t="s">
        <v>4</v>
      </c>
      <c r="B192" s="9">
        <f>SUM(B190:B191)</f>
        <v>989550</v>
      </c>
    </row>
    <row r="193" spans="1:2" ht="15" thickBot="1" x14ac:dyDescent="0.35">
      <c r="A193" s="8"/>
      <c r="B193" s="9"/>
    </row>
    <row r="194" spans="1:2" ht="27" thickBot="1" x14ac:dyDescent="0.35">
      <c r="A194" s="10" t="s">
        <v>119</v>
      </c>
      <c r="B194" s="46"/>
    </row>
    <row r="195" spans="1:2" ht="40.200000000000003" thickBot="1" x14ac:dyDescent="0.35">
      <c r="A195" s="11" t="s">
        <v>27</v>
      </c>
      <c r="B195" s="5">
        <v>8451.93</v>
      </c>
    </row>
    <row r="196" spans="1:2" ht="15" thickBot="1" x14ac:dyDescent="0.35">
      <c r="A196" s="8" t="s">
        <v>4</v>
      </c>
      <c r="B196" s="9">
        <f>SUM(B195)</f>
        <v>8451.93</v>
      </c>
    </row>
    <row r="197" spans="1:2" ht="15" thickBot="1" x14ac:dyDescent="0.35">
      <c r="A197" s="47"/>
      <c r="B197" s="9"/>
    </row>
    <row r="198" spans="1:2" ht="15" thickBot="1" x14ac:dyDescent="0.35">
      <c r="A198" s="8" t="s">
        <v>120</v>
      </c>
      <c r="B198" s="7"/>
    </row>
    <row r="199" spans="1:2" ht="15" thickBot="1" x14ac:dyDescent="0.35">
      <c r="A199" s="6" t="s">
        <v>28</v>
      </c>
      <c r="B199" s="7">
        <v>22663</v>
      </c>
    </row>
    <row r="200" spans="1:2" ht="15" thickBot="1" x14ac:dyDescent="0.35">
      <c r="A200" s="6"/>
      <c r="B200" s="7">
        <v>45000</v>
      </c>
    </row>
    <row r="201" spans="1:2" ht="40.200000000000003" thickBot="1" x14ac:dyDescent="0.35">
      <c r="A201" s="6" t="s">
        <v>27</v>
      </c>
      <c r="B201" s="7">
        <v>108518.37</v>
      </c>
    </row>
    <row r="202" spans="1:2" ht="15" thickBot="1" x14ac:dyDescent="0.35">
      <c r="A202" s="8" t="s">
        <v>4</v>
      </c>
      <c r="B202" s="9">
        <f>SUM(B199:B201)</f>
        <v>176181.37</v>
      </c>
    </row>
    <row r="203" spans="1:2" ht="15" thickBot="1" x14ac:dyDescent="0.35">
      <c r="A203" s="39"/>
      <c r="B203" s="40"/>
    </row>
    <row r="204" spans="1:2" ht="27.6" thickBot="1" x14ac:dyDescent="0.35">
      <c r="A204" s="12" t="s">
        <v>121</v>
      </c>
      <c r="B204" s="48">
        <v>1336105.29</v>
      </c>
    </row>
    <row r="205" spans="1:2" ht="40.799999999999997" thickBot="1" x14ac:dyDescent="0.35">
      <c r="A205" s="12" t="s">
        <v>122</v>
      </c>
      <c r="B205" s="48">
        <v>954901.7</v>
      </c>
    </row>
    <row r="206" spans="1:2" ht="40.799999999999997" thickBot="1" x14ac:dyDescent="0.35">
      <c r="A206" s="12" t="s">
        <v>123</v>
      </c>
      <c r="B206" s="48">
        <v>1937130.02</v>
      </c>
    </row>
    <row r="207" spans="1:2" ht="27.6" thickBot="1" x14ac:dyDescent="0.35">
      <c r="A207" s="12" t="s">
        <v>124</v>
      </c>
      <c r="B207" s="48">
        <v>912257.67</v>
      </c>
    </row>
    <row r="208" spans="1:2" ht="27.6" thickBot="1" x14ac:dyDescent="0.35">
      <c r="A208" s="12" t="s">
        <v>125</v>
      </c>
      <c r="B208" s="48">
        <v>2672378.94</v>
      </c>
    </row>
    <row r="209" spans="1:2" ht="27.6" thickBot="1" x14ac:dyDescent="0.35">
      <c r="A209" s="12" t="s">
        <v>126</v>
      </c>
      <c r="B209" s="48">
        <v>2593735.2400000002</v>
      </c>
    </row>
    <row r="210" spans="1:2" ht="27.6" thickBot="1" x14ac:dyDescent="0.35">
      <c r="A210" s="12" t="s">
        <v>127</v>
      </c>
      <c r="B210" s="48">
        <v>460560.00000000006</v>
      </c>
    </row>
    <row r="211" spans="1:2" ht="40.799999999999997" thickBot="1" x14ac:dyDescent="0.35">
      <c r="A211" s="12" t="s">
        <v>128</v>
      </c>
      <c r="B211" s="48">
        <v>499800</v>
      </c>
    </row>
    <row r="212" spans="1:2" ht="40.799999999999997" thickBot="1" x14ac:dyDescent="0.35">
      <c r="A212" s="12" t="s">
        <v>129</v>
      </c>
      <c r="B212" s="48">
        <v>2470350</v>
      </c>
    </row>
    <row r="213" spans="1:2" ht="40.799999999999997" thickBot="1" x14ac:dyDescent="0.35">
      <c r="A213" s="12" t="s">
        <v>130</v>
      </c>
      <c r="B213" s="48">
        <v>1262250</v>
      </c>
    </row>
    <row r="214" spans="1:2" ht="27.6" thickBot="1" x14ac:dyDescent="0.35">
      <c r="A214" s="12" t="s">
        <v>131</v>
      </c>
      <c r="B214" s="48">
        <v>2130066</v>
      </c>
    </row>
    <row r="215" spans="1:2" ht="27.6" thickBot="1" x14ac:dyDescent="0.35">
      <c r="A215" s="12" t="s">
        <v>132</v>
      </c>
      <c r="B215" s="48">
        <v>328350.86000000004</v>
      </c>
    </row>
    <row r="216" spans="1:2" ht="27.6" thickBot="1" x14ac:dyDescent="0.35">
      <c r="A216" s="12" t="s">
        <v>133</v>
      </c>
      <c r="B216" s="48">
        <v>303741.52999999997</v>
      </c>
    </row>
    <row r="217" spans="1:2" ht="40.799999999999997" thickBot="1" x14ac:dyDescent="0.35">
      <c r="A217" s="12" t="s">
        <v>134</v>
      </c>
      <c r="B217" s="48">
        <v>52850</v>
      </c>
    </row>
    <row r="218" spans="1:2" ht="40.799999999999997" thickBot="1" x14ac:dyDescent="0.35">
      <c r="A218" s="12" t="s">
        <v>135</v>
      </c>
      <c r="B218" s="48">
        <v>953250</v>
      </c>
    </row>
    <row r="219" spans="1:2" ht="40.799999999999997" thickBot="1" x14ac:dyDescent="0.35">
      <c r="A219" s="12" t="s">
        <v>136</v>
      </c>
      <c r="B219" s="48">
        <v>105252</v>
      </c>
    </row>
    <row r="220" spans="1:2" ht="27.6" thickBot="1" x14ac:dyDescent="0.35">
      <c r="A220" s="12" t="s">
        <v>137</v>
      </c>
      <c r="B220" s="48">
        <v>160219.38999999998</v>
      </c>
    </row>
    <row r="221" spans="1:2" ht="27.6" thickBot="1" x14ac:dyDescent="0.35">
      <c r="A221" s="12" t="s">
        <v>138</v>
      </c>
      <c r="B221" s="48">
        <v>325097.64</v>
      </c>
    </row>
    <row r="222" spans="1:2" ht="27.6" thickBot="1" x14ac:dyDescent="0.35">
      <c r="A222" s="12" t="s">
        <v>139</v>
      </c>
      <c r="B222" s="48">
        <v>4182960.34</v>
      </c>
    </row>
    <row r="223" spans="1:2" ht="27.6" thickBot="1" x14ac:dyDescent="0.35">
      <c r="A223" s="12" t="s">
        <v>140</v>
      </c>
      <c r="B223" s="48">
        <v>2823636.01</v>
      </c>
    </row>
    <row r="224" spans="1:2" ht="27.6" thickBot="1" x14ac:dyDescent="0.35">
      <c r="A224" s="12" t="s">
        <v>141</v>
      </c>
      <c r="B224" s="48">
        <v>516000</v>
      </c>
    </row>
    <row r="225" spans="1:2" ht="27.6" thickBot="1" x14ac:dyDescent="0.35">
      <c r="A225" s="12" t="s">
        <v>142</v>
      </c>
      <c r="B225" s="48">
        <v>10384500</v>
      </c>
    </row>
    <row r="226" spans="1:2" ht="40.799999999999997" thickBot="1" x14ac:dyDescent="0.35">
      <c r="A226" s="12" t="s">
        <v>143</v>
      </c>
      <c r="B226" s="48">
        <v>6429780</v>
      </c>
    </row>
    <row r="227" spans="1:2" ht="40.799999999999997" thickBot="1" x14ac:dyDescent="0.35">
      <c r="A227" s="12" t="s">
        <v>144</v>
      </c>
      <c r="B227" s="48">
        <v>3874500</v>
      </c>
    </row>
    <row r="228" spans="1:2" ht="27.6" thickBot="1" x14ac:dyDescent="0.35">
      <c r="A228" s="12" t="s">
        <v>145</v>
      </c>
      <c r="B228" s="48">
        <v>461250</v>
      </c>
    </row>
    <row r="229" spans="1:2" ht="40.799999999999997" thickBot="1" x14ac:dyDescent="0.35">
      <c r="A229" s="12" t="s">
        <v>146</v>
      </c>
      <c r="B229" s="48">
        <v>81881.759999999995</v>
      </c>
    </row>
    <row r="230" spans="1:2" ht="40.799999999999997" thickBot="1" x14ac:dyDescent="0.35">
      <c r="A230" s="12" t="s">
        <v>147</v>
      </c>
      <c r="B230" s="48">
        <v>48544.800000000003</v>
      </c>
    </row>
    <row r="231" spans="1:2" ht="15" thickBot="1" x14ac:dyDescent="0.35">
      <c r="A231" s="14" t="s">
        <v>151</v>
      </c>
      <c r="B231" s="19">
        <f>SUM(B204:B230)</f>
        <v>48261349.189999998</v>
      </c>
    </row>
    <row r="232" spans="1:2" ht="16.2" thickBot="1" x14ac:dyDescent="0.35">
      <c r="A232" s="15" t="s">
        <v>5</v>
      </c>
      <c r="B232" s="49">
        <f>B5+B10+B16+B22+B28+B33+B39+B45+B51+B57+B63+B69+B75+B81+B87+B93+B99+B105+B111+B116+B121+B126+B131+B136+B141+B147+B153+B157+B161+B166+B171+B177+B183+B187+B192+B196+B231+B202</f>
        <v>99888193.889999986</v>
      </c>
    </row>
    <row r="234" spans="1:2" ht="15" thickBot="1" x14ac:dyDescent="0.35"/>
    <row r="235" spans="1:2" ht="15" thickBot="1" x14ac:dyDescent="0.35">
      <c r="A235" s="29" t="s">
        <v>6</v>
      </c>
      <c r="B235" s="30"/>
    </row>
    <row r="236" spans="1:2" ht="40.200000000000003" thickBot="1" x14ac:dyDescent="0.35">
      <c r="A236" s="31" t="s">
        <v>7</v>
      </c>
      <c r="B236" s="32">
        <v>400000</v>
      </c>
    </row>
    <row r="237" spans="1:2" ht="27" thickBot="1" x14ac:dyDescent="0.35">
      <c r="A237" s="31" t="s">
        <v>8</v>
      </c>
      <c r="B237" s="32">
        <v>50000</v>
      </c>
    </row>
    <row r="238" spans="1:2" ht="15" thickBot="1" x14ac:dyDescent="0.35">
      <c r="A238" s="31" t="s">
        <v>9</v>
      </c>
      <c r="B238" s="32">
        <v>5000</v>
      </c>
    </row>
    <row r="239" spans="1:2" ht="15" thickBot="1" x14ac:dyDescent="0.35">
      <c r="A239" s="31" t="s">
        <v>10</v>
      </c>
      <c r="B239" s="32">
        <v>400000</v>
      </c>
    </row>
    <row r="240" spans="1:2" ht="15" thickBot="1" x14ac:dyDescent="0.35">
      <c r="A240" s="31" t="s">
        <v>11</v>
      </c>
      <c r="B240" s="32">
        <v>40000</v>
      </c>
    </row>
    <row r="241" spans="1:2" ht="15" thickBot="1" x14ac:dyDescent="0.35">
      <c r="A241" s="31" t="s">
        <v>43</v>
      </c>
      <c r="B241" s="32">
        <v>100000</v>
      </c>
    </row>
    <row r="242" spans="1:2" ht="15" thickBot="1" x14ac:dyDescent="0.35">
      <c r="A242" s="31" t="s">
        <v>12</v>
      </c>
      <c r="B242" s="32">
        <v>5000</v>
      </c>
    </row>
    <row r="243" spans="1:2" ht="15" thickBot="1" x14ac:dyDescent="0.35">
      <c r="A243" s="31" t="s">
        <v>150</v>
      </c>
      <c r="B243" s="32">
        <v>500000</v>
      </c>
    </row>
    <row r="244" spans="1:2" ht="15" thickBot="1" x14ac:dyDescent="0.35">
      <c r="A244" s="31" t="s">
        <v>13</v>
      </c>
      <c r="B244" s="32">
        <v>2000000</v>
      </c>
    </row>
    <row r="245" spans="1:2" ht="15" thickBot="1" x14ac:dyDescent="0.35">
      <c r="A245" s="31" t="s">
        <v>14</v>
      </c>
      <c r="B245" s="32">
        <v>50000</v>
      </c>
    </row>
    <row r="246" spans="1:2" x14ac:dyDescent="0.3">
      <c r="A246" s="31" t="s">
        <v>15</v>
      </c>
      <c r="B246" s="32">
        <v>200000</v>
      </c>
    </row>
    <row r="247" spans="1:2" ht="15" thickBot="1" x14ac:dyDescent="0.35">
      <c r="A247" s="31" t="s">
        <v>16</v>
      </c>
      <c r="B247" s="32">
        <v>20000</v>
      </c>
    </row>
    <row r="248" spans="1:2" ht="15" thickBot="1" x14ac:dyDescent="0.35">
      <c r="A248" s="31" t="s">
        <v>17</v>
      </c>
      <c r="B248" s="32">
        <v>100000</v>
      </c>
    </row>
    <row r="249" spans="1:2" ht="15" thickBot="1" x14ac:dyDescent="0.35">
      <c r="A249" s="31" t="s">
        <v>18</v>
      </c>
      <c r="B249" s="32">
        <v>100000</v>
      </c>
    </row>
    <row r="250" spans="1:2" ht="15" thickBot="1" x14ac:dyDescent="0.35">
      <c r="A250" s="31" t="s">
        <v>19</v>
      </c>
      <c r="B250" s="32">
        <v>20000</v>
      </c>
    </row>
    <row r="251" spans="1:2" ht="15" thickBot="1" x14ac:dyDescent="0.35">
      <c r="A251" s="31" t="s">
        <v>20</v>
      </c>
      <c r="B251" s="32">
        <v>300000</v>
      </c>
    </row>
    <row r="252" spans="1:2" ht="15" thickBot="1" x14ac:dyDescent="0.35">
      <c r="A252" s="31" t="s">
        <v>153</v>
      </c>
      <c r="B252" s="32">
        <v>100000</v>
      </c>
    </row>
    <row r="253" spans="1:2" ht="15" thickBot="1" x14ac:dyDescent="0.35">
      <c r="A253" s="31" t="s">
        <v>154</v>
      </c>
      <c r="B253" s="32">
        <v>10000</v>
      </c>
    </row>
    <row r="254" spans="1:2" ht="15" thickBot="1" x14ac:dyDescent="0.35">
      <c r="A254" s="31" t="s">
        <v>21</v>
      </c>
      <c r="B254" s="32">
        <v>50000</v>
      </c>
    </row>
    <row r="255" spans="1:2" ht="40.200000000000003" thickBot="1" x14ac:dyDescent="0.35">
      <c r="A255" s="31" t="s">
        <v>22</v>
      </c>
      <c r="B255" s="32">
        <v>200000</v>
      </c>
    </row>
    <row r="256" spans="1:2" ht="27" thickBot="1" x14ac:dyDescent="0.35">
      <c r="A256" s="31" t="s">
        <v>23</v>
      </c>
      <c r="B256" s="32">
        <v>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2A19-1385-4358-8ADD-0D9D9B641E62}">
  <dimension ref="A1:B9"/>
  <sheetViews>
    <sheetView workbookViewId="0">
      <selection activeCell="B16" sqref="B16"/>
    </sheetView>
  </sheetViews>
  <sheetFormatPr baseColWidth="10" defaultRowHeight="14.4" x14ac:dyDescent="0.3"/>
  <cols>
    <col min="1" max="1" width="20.6640625" bestFit="1" customWidth="1"/>
    <col min="2" max="2" width="18.109375" bestFit="1" customWidth="1"/>
  </cols>
  <sheetData>
    <row r="1" spans="1:2" ht="15" thickBot="1" x14ac:dyDescent="0.35"/>
    <row r="2" spans="1:2" ht="15" thickBot="1" x14ac:dyDescent="0.35">
      <c r="A2" s="87" t="s">
        <v>44</v>
      </c>
      <c r="B2" s="87"/>
    </row>
    <row r="3" spans="1:2" ht="27" thickBot="1" x14ac:dyDescent="0.35">
      <c r="A3" s="17" t="s">
        <v>65</v>
      </c>
      <c r="B3" s="27">
        <v>500000</v>
      </c>
    </row>
    <row r="4" spans="1:2" ht="15" thickBot="1" x14ac:dyDescent="0.35"/>
    <row r="5" spans="1:2" ht="15" thickBot="1" x14ac:dyDescent="0.35">
      <c r="A5" s="50" t="s">
        <v>6</v>
      </c>
      <c r="B5" s="51"/>
    </row>
    <row r="6" spans="1:2" ht="15" thickBot="1" x14ac:dyDescent="0.35">
      <c r="A6" s="52" t="s">
        <v>155</v>
      </c>
      <c r="B6" s="65">
        <v>100000</v>
      </c>
    </row>
    <row r="7" spans="1:2" ht="15" thickBot="1" x14ac:dyDescent="0.35">
      <c r="A7" s="53" t="s">
        <v>67</v>
      </c>
      <c r="B7" s="66">
        <v>10000</v>
      </c>
    </row>
    <row r="8" spans="1:2" ht="15" thickBot="1" x14ac:dyDescent="0.35">
      <c r="A8" s="54" t="s">
        <v>156</v>
      </c>
      <c r="B8" s="66">
        <v>10000</v>
      </c>
    </row>
    <row r="9" spans="1:2" x14ac:dyDescent="0.3">
      <c r="A9" s="55"/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4473D-FF9B-49CD-96FA-DA471034E762}">
  <dimension ref="A1:B18"/>
  <sheetViews>
    <sheetView topLeftCell="A4" workbookViewId="0">
      <selection activeCell="C7" sqref="C7"/>
    </sheetView>
  </sheetViews>
  <sheetFormatPr baseColWidth="10" defaultColWidth="25.6640625" defaultRowHeight="14.4" x14ac:dyDescent="0.3"/>
  <sheetData>
    <row r="1" spans="1:2" ht="27" thickBot="1" x14ac:dyDescent="0.35">
      <c r="A1" s="2" t="s">
        <v>68</v>
      </c>
      <c r="B1" s="2" t="s">
        <v>1</v>
      </c>
    </row>
    <row r="2" spans="1:2" ht="15" thickBot="1" x14ac:dyDescent="0.35">
      <c r="A2" s="25" t="s">
        <v>55</v>
      </c>
      <c r="B2" s="28">
        <f>9247.8+10684.21+16143.57+412.65+1935+1501.84+2543.03+206244.14</f>
        <v>248712.24000000002</v>
      </c>
    </row>
    <row r="3" spans="1:2" ht="15" thickBot="1" x14ac:dyDescent="0.35">
      <c r="A3" s="25" t="s">
        <v>56</v>
      </c>
      <c r="B3" s="56">
        <f>3604.88+970+20792</f>
        <v>25366.880000000001</v>
      </c>
    </row>
    <row r="4" spans="1:2" ht="15" thickBot="1" x14ac:dyDescent="0.35">
      <c r="A4" s="4" t="s">
        <v>4</v>
      </c>
      <c r="B4" s="19">
        <f>SUM(B2:B3)</f>
        <v>274079.12</v>
      </c>
    </row>
    <row r="5" spans="1:2" ht="15" thickBot="1" x14ac:dyDescent="0.35"/>
    <row r="6" spans="1:2" ht="15" thickBot="1" x14ac:dyDescent="0.35">
      <c r="A6" s="59" t="s">
        <v>157</v>
      </c>
      <c r="B6" s="60"/>
    </row>
    <row r="7" spans="1:2" ht="15" thickBot="1" x14ac:dyDescent="0.35">
      <c r="A7" s="57" t="s">
        <v>57</v>
      </c>
      <c r="B7" s="61">
        <v>50000</v>
      </c>
    </row>
    <row r="8" spans="1:2" ht="15" thickBot="1" x14ac:dyDescent="0.35">
      <c r="A8" s="57" t="s">
        <v>58</v>
      </c>
      <c r="B8" s="61">
        <v>20000</v>
      </c>
    </row>
    <row r="9" spans="1:2" ht="15" thickBot="1" x14ac:dyDescent="0.35">
      <c r="A9" s="57" t="s">
        <v>59</v>
      </c>
      <c r="B9" s="61">
        <v>10000</v>
      </c>
    </row>
    <row r="10" spans="1:2" ht="15" thickBot="1" x14ac:dyDescent="0.35">
      <c r="A10" s="57" t="s">
        <v>60</v>
      </c>
      <c r="B10" s="61">
        <v>10000</v>
      </c>
    </row>
    <row r="11" spans="1:2" ht="15" thickBot="1" x14ac:dyDescent="0.35">
      <c r="A11" s="57" t="s">
        <v>48</v>
      </c>
      <c r="B11" s="61">
        <v>5000</v>
      </c>
    </row>
    <row r="12" spans="1:2" ht="15" thickBot="1" x14ac:dyDescent="0.35">
      <c r="A12" s="57" t="s">
        <v>61</v>
      </c>
      <c r="B12" s="61">
        <v>50000</v>
      </c>
    </row>
    <row r="13" spans="1:2" ht="15" thickBot="1" x14ac:dyDescent="0.35">
      <c r="A13" s="31" t="s">
        <v>158</v>
      </c>
      <c r="B13" s="32">
        <v>50000</v>
      </c>
    </row>
    <row r="14" spans="1:2" ht="27" thickBot="1" x14ac:dyDescent="0.35">
      <c r="A14" s="31" t="s">
        <v>159</v>
      </c>
      <c r="B14" s="32">
        <v>10000</v>
      </c>
    </row>
    <row r="15" spans="1:2" ht="27" thickBot="1" x14ac:dyDescent="0.35">
      <c r="A15" s="31" t="s">
        <v>160</v>
      </c>
      <c r="B15" s="32">
        <v>10000</v>
      </c>
    </row>
    <row r="16" spans="1:2" ht="27" thickBot="1" x14ac:dyDescent="0.35">
      <c r="A16" s="31" t="s">
        <v>161</v>
      </c>
      <c r="B16" s="32">
        <v>30000</v>
      </c>
    </row>
    <row r="17" spans="1:2" ht="15" thickBot="1" x14ac:dyDescent="0.35">
      <c r="A17" s="31" t="s">
        <v>162</v>
      </c>
      <c r="B17" s="32">
        <v>10000</v>
      </c>
    </row>
    <row r="18" spans="1:2" ht="27" thickBot="1" x14ac:dyDescent="0.35">
      <c r="A18" s="58" t="s">
        <v>163</v>
      </c>
      <c r="B18" s="32">
        <v>10000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2637-CC4E-4C45-BACF-575FA5D9836F}">
  <dimension ref="A1:B154"/>
  <sheetViews>
    <sheetView topLeftCell="A133" workbookViewId="0">
      <selection activeCell="D141" sqref="D141"/>
    </sheetView>
  </sheetViews>
  <sheetFormatPr baseColWidth="10" defaultColWidth="30.6640625" defaultRowHeight="14.4" x14ac:dyDescent="0.3"/>
  <cols>
    <col min="2" max="2" width="19.88671875" bestFit="1" customWidth="1"/>
  </cols>
  <sheetData>
    <row r="1" spans="1:2" ht="27" thickBot="1" x14ac:dyDescent="0.35">
      <c r="A1" s="2" t="s">
        <v>47</v>
      </c>
      <c r="B1" s="33" t="s">
        <v>1</v>
      </c>
    </row>
    <row r="2" spans="1:2" ht="40.200000000000003" thickBot="1" x14ac:dyDescent="0.35">
      <c r="A2" s="4" t="s">
        <v>25</v>
      </c>
      <c r="B2" s="18"/>
    </row>
    <row r="3" spans="1:2" ht="15" thickBot="1" x14ac:dyDescent="0.35">
      <c r="A3" s="11" t="s">
        <v>148</v>
      </c>
      <c r="B3" s="18">
        <v>953869.96</v>
      </c>
    </row>
    <row r="4" spans="1:2" ht="15" thickBot="1" x14ac:dyDescent="0.35">
      <c r="A4" s="4" t="s">
        <v>4</v>
      </c>
      <c r="B4" s="19">
        <f>SUM(B3:B3)</f>
        <v>953869.96</v>
      </c>
    </row>
    <row r="5" spans="1:2" ht="15" thickBot="1" x14ac:dyDescent="0.35">
      <c r="A5" s="11"/>
      <c r="B5" s="18"/>
    </row>
    <row r="6" spans="1:2" ht="40.200000000000003" thickBot="1" x14ac:dyDescent="0.35">
      <c r="A6" s="4" t="s">
        <v>29</v>
      </c>
      <c r="B6" s="18"/>
    </row>
    <row r="7" spans="1:2" ht="15" thickBot="1" x14ac:dyDescent="0.35">
      <c r="A7" s="11" t="s">
        <v>148</v>
      </c>
      <c r="B7" s="18">
        <v>210710</v>
      </c>
    </row>
    <row r="8" spans="1:2" ht="15" thickBot="1" x14ac:dyDescent="0.35">
      <c r="A8" s="4" t="s">
        <v>4</v>
      </c>
      <c r="B8" s="19">
        <f>SUM(B7:B7)</f>
        <v>210710</v>
      </c>
    </row>
    <row r="9" spans="1:2" ht="15" thickBot="1" x14ac:dyDescent="0.35">
      <c r="A9" s="11"/>
      <c r="B9" s="18"/>
    </row>
    <row r="10" spans="1:2" ht="53.4" thickBot="1" x14ac:dyDescent="0.35">
      <c r="A10" s="4" t="s">
        <v>30</v>
      </c>
      <c r="B10" s="18"/>
    </row>
    <row r="11" spans="1:2" ht="15" thickBot="1" x14ac:dyDescent="0.35">
      <c r="A11" s="11" t="s">
        <v>148</v>
      </c>
      <c r="B11" s="18">
        <v>240760</v>
      </c>
    </row>
    <row r="12" spans="1:2" ht="15" thickBot="1" x14ac:dyDescent="0.35">
      <c r="A12" s="4" t="s">
        <v>4</v>
      </c>
      <c r="B12" s="19">
        <f>SUM(B11:B11)</f>
        <v>240760</v>
      </c>
    </row>
    <row r="13" spans="1:2" ht="15" thickBot="1" x14ac:dyDescent="0.35">
      <c r="A13" s="11"/>
      <c r="B13" s="18"/>
    </row>
    <row r="14" spans="1:2" ht="27" thickBot="1" x14ac:dyDescent="0.35">
      <c r="A14" s="4" t="s">
        <v>31</v>
      </c>
      <c r="B14" s="18"/>
    </row>
    <row r="15" spans="1:2" ht="15" thickBot="1" x14ac:dyDescent="0.35">
      <c r="A15" s="11" t="s">
        <v>148</v>
      </c>
      <c r="B15" s="18">
        <v>6348730.5999999996</v>
      </c>
    </row>
    <row r="16" spans="1:2" ht="15" thickBot="1" x14ac:dyDescent="0.35">
      <c r="A16" s="4" t="s">
        <v>4</v>
      </c>
      <c r="B16" s="19">
        <f>SUM(B15:B15)</f>
        <v>6348730.5999999996</v>
      </c>
    </row>
    <row r="17" spans="1:2" ht="15" thickBot="1" x14ac:dyDescent="0.35">
      <c r="A17" s="11"/>
      <c r="B17" s="18"/>
    </row>
    <row r="18" spans="1:2" ht="27" thickBot="1" x14ac:dyDescent="0.35">
      <c r="A18" s="4" t="s">
        <v>32</v>
      </c>
      <c r="B18" s="18"/>
    </row>
    <row r="19" spans="1:2" ht="15" thickBot="1" x14ac:dyDescent="0.35">
      <c r="A19" s="11" t="s">
        <v>148</v>
      </c>
      <c r="B19" s="18">
        <v>1579376.13</v>
      </c>
    </row>
    <row r="20" spans="1:2" ht="15" thickBot="1" x14ac:dyDescent="0.35">
      <c r="A20" s="4" t="s">
        <v>4</v>
      </c>
      <c r="B20" s="19">
        <f>SUM(B19:B19)</f>
        <v>1579376.13</v>
      </c>
    </row>
    <row r="21" spans="1:2" ht="15" thickBot="1" x14ac:dyDescent="0.35">
      <c r="A21" s="11"/>
      <c r="B21" s="18"/>
    </row>
    <row r="22" spans="1:2" ht="40.200000000000003" thickBot="1" x14ac:dyDescent="0.35">
      <c r="A22" s="4" t="s">
        <v>33</v>
      </c>
      <c r="B22" s="18"/>
    </row>
    <row r="23" spans="1:2" ht="15" thickBot="1" x14ac:dyDescent="0.35">
      <c r="A23" s="11" t="s">
        <v>148</v>
      </c>
      <c r="B23" s="18">
        <v>414900</v>
      </c>
    </row>
    <row r="24" spans="1:2" ht="15" thickBot="1" x14ac:dyDescent="0.35">
      <c r="A24" s="4" t="s">
        <v>4</v>
      </c>
      <c r="B24" s="19">
        <f>SUM(B23:B23)</f>
        <v>414900</v>
      </c>
    </row>
    <row r="25" spans="1:2" ht="15" thickBot="1" x14ac:dyDescent="0.35">
      <c r="A25" s="11"/>
      <c r="B25" s="18"/>
    </row>
    <row r="26" spans="1:2" ht="66.599999999999994" thickBot="1" x14ac:dyDescent="0.35">
      <c r="A26" s="4" t="s">
        <v>100</v>
      </c>
      <c r="B26" s="18"/>
    </row>
    <row r="27" spans="1:2" ht="15" thickBot="1" x14ac:dyDescent="0.35">
      <c r="A27" s="11" t="s">
        <v>148</v>
      </c>
      <c r="B27" s="18">
        <v>507959.66</v>
      </c>
    </row>
    <row r="28" spans="1:2" ht="15" thickBot="1" x14ac:dyDescent="0.35">
      <c r="A28" s="4" t="s">
        <v>4</v>
      </c>
      <c r="B28" s="19">
        <f>SUM(B27:B27)</f>
        <v>507959.66</v>
      </c>
    </row>
    <row r="29" spans="1:2" ht="15" thickBot="1" x14ac:dyDescent="0.35">
      <c r="A29" s="11"/>
      <c r="B29" s="18"/>
    </row>
    <row r="30" spans="1:2" ht="40.200000000000003" thickBot="1" x14ac:dyDescent="0.35">
      <c r="A30" s="4" t="s">
        <v>34</v>
      </c>
      <c r="B30" s="18"/>
    </row>
    <row r="31" spans="1:2" ht="15" thickBot="1" x14ac:dyDescent="0.35">
      <c r="A31" s="11" t="s">
        <v>148</v>
      </c>
      <c r="B31" s="18">
        <v>585179.62</v>
      </c>
    </row>
    <row r="32" spans="1:2" ht="15" thickBot="1" x14ac:dyDescent="0.35">
      <c r="A32" s="4" t="s">
        <v>4</v>
      </c>
      <c r="B32" s="19">
        <f>SUM(B31:B31)</f>
        <v>585179.62</v>
      </c>
    </row>
    <row r="33" spans="1:2" ht="15" thickBot="1" x14ac:dyDescent="0.35">
      <c r="A33" s="11"/>
      <c r="B33" s="18"/>
    </row>
    <row r="34" spans="1:2" ht="27" thickBot="1" x14ac:dyDescent="0.35">
      <c r="A34" s="4" t="s">
        <v>35</v>
      </c>
      <c r="B34" s="18"/>
    </row>
    <row r="35" spans="1:2" ht="15" thickBot="1" x14ac:dyDescent="0.35">
      <c r="A35" s="11" t="s">
        <v>148</v>
      </c>
      <c r="B35" s="18">
        <v>322705.28000000003</v>
      </c>
    </row>
    <row r="36" spans="1:2" ht="15" thickBot="1" x14ac:dyDescent="0.35">
      <c r="A36" s="4" t="s">
        <v>4</v>
      </c>
      <c r="B36" s="19">
        <f>SUM(B35:B35)</f>
        <v>322705.28000000003</v>
      </c>
    </row>
    <row r="37" spans="1:2" ht="15" thickBot="1" x14ac:dyDescent="0.35">
      <c r="A37" s="11"/>
      <c r="B37" s="18"/>
    </row>
    <row r="38" spans="1:2" ht="27" thickBot="1" x14ac:dyDescent="0.35">
      <c r="A38" s="4" t="s">
        <v>36</v>
      </c>
      <c r="B38" s="18"/>
    </row>
    <row r="39" spans="1:2" ht="15" thickBot="1" x14ac:dyDescent="0.35">
      <c r="A39" s="11" t="s">
        <v>148</v>
      </c>
      <c r="B39" s="18">
        <v>21400</v>
      </c>
    </row>
    <row r="40" spans="1:2" ht="15" thickBot="1" x14ac:dyDescent="0.35">
      <c r="A40" s="4" t="s">
        <v>4</v>
      </c>
      <c r="B40" s="19">
        <f>SUM(B39:B39)</f>
        <v>21400</v>
      </c>
    </row>
    <row r="41" spans="1:2" ht="15" thickBot="1" x14ac:dyDescent="0.35">
      <c r="A41" s="11"/>
      <c r="B41" s="18"/>
    </row>
    <row r="42" spans="1:2" ht="27" thickBot="1" x14ac:dyDescent="0.35">
      <c r="A42" s="4" t="s">
        <v>101</v>
      </c>
      <c r="B42" s="18"/>
    </row>
    <row r="43" spans="1:2" ht="15" thickBot="1" x14ac:dyDescent="0.35">
      <c r="A43" s="11" t="s">
        <v>148</v>
      </c>
      <c r="B43" s="18">
        <v>12766</v>
      </c>
    </row>
    <row r="44" spans="1:2" ht="15" thickBot="1" x14ac:dyDescent="0.35">
      <c r="A44" s="4" t="s">
        <v>4</v>
      </c>
      <c r="B44" s="19">
        <f>SUM(B43:B43)</f>
        <v>12766</v>
      </c>
    </row>
    <row r="45" spans="1:2" ht="15" thickBot="1" x14ac:dyDescent="0.35">
      <c r="A45" s="11"/>
      <c r="B45" s="18"/>
    </row>
    <row r="46" spans="1:2" ht="27" thickBot="1" x14ac:dyDescent="0.35">
      <c r="A46" s="4" t="s">
        <v>102</v>
      </c>
      <c r="B46" s="18"/>
    </row>
    <row r="47" spans="1:2" ht="15" thickBot="1" x14ac:dyDescent="0.35">
      <c r="A47" s="11" t="s">
        <v>148</v>
      </c>
      <c r="B47" s="18">
        <v>303137.28000000003</v>
      </c>
    </row>
    <row r="48" spans="1:2" ht="15" thickBot="1" x14ac:dyDescent="0.35">
      <c r="A48" s="4" t="s">
        <v>4</v>
      </c>
      <c r="B48" s="19">
        <f>SUM(B47:B47)</f>
        <v>303137.28000000003</v>
      </c>
    </row>
    <row r="49" spans="1:2" ht="15" thickBot="1" x14ac:dyDescent="0.35">
      <c r="A49" s="20"/>
      <c r="B49" s="21"/>
    </row>
    <row r="50" spans="1:2" ht="15" thickBot="1" x14ac:dyDescent="0.35">
      <c r="A50" s="4" t="s">
        <v>37</v>
      </c>
      <c r="B50" s="18"/>
    </row>
    <row r="51" spans="1:2" ht="15" thickBot="1" x14ac:dyDescent="0.35">
      <c r="A51" s="11" t="s">
        <v>148</v>
      </c>
      <c r="B51" s="18">
        <v>1200</v>
      </c>
    </row>
    <row r="52" spans="1:2" ht="15" thickBot="1" x14ac:dyDescent="0.35">
      <c r="A52" s="4" t="s">
        <v>4</v>
      </c>
      <c r="B52" s="19">
        <f>SUM(B51:B51)</f>
        <v>1200</v>
      </c>
    </row>
    <row r="53" spans="1:2" ht="15" thickBot="1" x14ac:dyDescent="0.35">
      <c r="A53" s="11"/>
      <c r="B53" s="18"/>
    </row>
    <row r="54" spans="1:2" ht="27" thickBot="1" x14ac:dyDescent="0.35">
      <c r="A54" s="4" t="s">
        <v>38</v>
      </c>
      <c r="B54" s="18"/>
    </row>
    <row r="55" spans="1:2" ht="15" thickBot="1" x14ac:dyDescent="0.35">
      <c r="A55" s="11" t="s">
        <v>148</v>
      </c>
      <c r="B55" s="18">
        <v>1800</v>
      </c>
    </row>
    <row r="56" spans="1:2" ht="15" thickBot="1" x14ac:dyDescent="0.35">
      <c r="A56" s="4" t="s">
        <v>4</v>
      </c>
      <c r="B56" s="19">
        <f>SUM(B55:B55)</f>
        <v>1800</v>
      </c>
    </row>
    <row r="57" spans="1:2" ht="15" thickBot="1" x14ac:dyDescent="0.35">
      <c r="A57" s="11"/>
      <c r="B57" s="18"/>
    </row>
    <row r="58" spans="1:2" ht="27" thickBot="1" x14ac:dyDescent="0.35">
      <c r="A58" s="4" t="s">
        <v>39</v>
      </c>
      <c r="B58" s="18"/>
    </row>
    <row r="59" spans="1:2" ht="15" thickBot="1" x14ac:dyDescent="0.35">
      <c r="A59" s="11" t="s">
        <v>148</v>
      </c>
      <c r="B59" s="18">
        <v>1800</v>
      </c>
    </row>
    <row r="60" spans="1:2" ht="15" thickBot="1" x14ac:dyDescent="0.35">
      <c r="A60" s="4" t="s">
        <v>4</v>
      </c>
      <c r="B60" s="19">
        <f>SUM(B59:B59)</f>
        <v>1800</v>
      </c>
    </row>
    <row r="61" spans="1:2" ht="15" thickBot="1" x14ac:dyDescent="0.35">
      <c r="A61" s="11"/>
      <c r="B61" s="22"/>
    </row>
    <row r="62" spans="1:2" ht="40.200000000000003" thickBot="1" x14ac:dyDescent="0.35">
      <c r="A62" s="4" t="s">
        <v>40</v>
      </c>
      <c r="B62" s="18"/>
    </row>
    <row r="63" spans="1:2" ht="15" thickBot="1" x14ac:dyDescent="0.35">
      <c r="A63" s="11" t="s">
        <v>148</v>
      </c>
      <c r="B63" s="18">
        <v>31648</v>
      </c>
    </row>
    <row r="64" spans="1:2" ht="15" thickBot="1" x14ac:dyDescent="0.35">
      <c r="A64" s="4" t="s">
        <v>4</v>
      </c>
      <c r="B64" s="19">
        <f>SUM(B63:B63)</f>
        <v>31648</v>
      </c>
    </row>
    <row r="65" spans="1:2" ht="15" thickBot="1" x14ac:dyDescent="0.35">
      <c r="A65" s="11"/>
      <c r="B65" s="18"/>
    </row>
    <row r="66" spans="1:2" ht="40.200000000000003" thickBot="1" x14ac:dyDescent="0.35">
      <c r="A66" s="4" t="s">
        <v>41</v>
      </c>
      <c r="B66" s="18"/>
    </row>
    <row r="67" spans="1:2" ht="15" thickBot="1" x14ac:dyDescent="0.35">
      <c r="A67" s="11" t="s">
        <v>148</v>
      </c>
      <c r="B67" s="18">
        <v>29900</v>
      </c>
    </row>
    <row r="68" spans="1:2" ht="15" thickBot="1" x14ac:dyDescent="0.35">
      <c r="A68" s="4" t="s">
        <v>4</v>
      </c>
      <c r="B68" s="19">
        <f>SUM(B67:B67)</f>
        <v>29900</v>
      </c>
    </row>
    <row r="69" spans="1:2" ht="15" thickBot="1" x14ac:dyDescent="0.35">
      <c r="A69" s="11"/>
      <c r="B69" s="18"/>
    </row>
    <row r="70" spans="1:2" ht="40.200000000000003" thickBot="1" x14ac:dyDescent="0.35">
      <c r="A70" s="4" t="s">
        <v>42</v>
      </c>
      <c r="B70" s="18"/>
    </row>
    <row r="71" spans="1:2" ht="15" thickBot="1" x14ac:dyDescent="0.35">
      <c r="A71" s="11" t="s">
        <v>148</v>
      </c>
      <c r="B71" s="18">
        <v>58037.279999999999</v>
      </c>
    </row>
    <row r="72" spans="1:2" ht="15" thickBot="1" x14ac:dyDescent="0.35">
      <c r="A72" s="4" t="s">
        <v>4</v>
      </c>
      <c r="B72" s="19">
        <f>SUM(B71:B71)</f>
        <v>58037.279999999999</v>
      </c>
    </row>
    <row r="73" spans="1:2" ht="15" thickBot="1" x14ac:dyDescent="0.35">
      <c r="A73" s="11"/>
      <c r="B73" s="18"/>
    </row>
    <row r="74" spans="1:2" ht="27" thickBot="1" x14ac:dyDescent="0.35">
      <c r="A74" s="4" t="s">
        <v>103</v>
      </c>
      <c r="B74" s="18"/>
    </row>
    <row r="75" spans="1:2" ht="15" thickBot="1" x14ac:dyDescent="0.35">
      <c r="A75" s="11" t="s">
        <v>148</v>
      </c>
      <c r="B75" s="18">
        <v>208205.78</v>
      </c>
    </row>
    <row r="76" spans="1:2" ht="15" thickBot="1" x14ac:dyDescent="0.35">
      <c r="A76" s="4" t="s">
        <v>4</v>
      </c>
      <c r="B76" s="19">
        <f>SUM(B75:B75)</f>
        <v>208205.78</v>
      </c>
    </row>
    <row r="77" spans="1:2" ht="15" thickBot="1" x14ac:dyDescent="0.35">
      <c r="A77" s="11"/>
      <c r="B77" s="18"/>
    </row>
    <row r="78" spans="1:2" ht="27" thickBot="1" x14ac:dyDescent="0.35">
      <c r="A78" s="4" t="s">
        <v>104</v>
      </c>
      <c r="B78" s="18"/>
    </row>
    <row r="79" spans="1:2" ht="15" thickBot="1" x14ac:dyDescent="0.35">
      <c r="A79" s="11" t="s">
        <v>148</v>
      </c>
      <c r="B79" s="18">
        <v>33386.629999999997</v>
      </c>
    </row>
    <row r="80" spans="1:2" ht="15" thickBot="1" x14ac:dyDescent="0.35">
      <c r="A80" s="4" t="s">
        <v>4</v>
      </c>
      <c r="B80" s="19">
        <f>SUM(B79:B79)</f>
        <v>33386.629999999997</v>
      </c>
    </row>
    <row r="81" spans="1:2" ht="15" thickBot="1" x14ac:dyDescent="0.35">
      <c r="A81" s="11"/>
      <c r="B81" s="18"/>
    </row>
    <row r="82" spans="1:2" ht="27" thickBot="1" x14ac:dyDescent="0.35">
      <c r="A82" s="4" t="s">
        <v>105</v>
      </c>
      <c r="B82" s="18"/>
    </row>
    <row r="83" spans="1:2" ht="15" thickBot="1" x14ac:dyDescent="0.35">
      <c r="A83" s="11" t="s">
        <v>148</v>
      </c>
      <c r="B83" s="18">
        <v>29736.400000000001</v>
      </c>
    </row>
    <row r="84" spans="1:2" ht="15" thickBot="1" x14ac:dyDescent="0.35">
      <c r="A84" s="4" t="s">
        <v>4</v>
      </c>
      <c r="B84" s="19">
        <f>SUM(B83:B83)</f>
        <v>29736.400000000001</v>
      </c>
    </row>
    <row r="85" spans="1:2" ht="15" thickBot="1" x14ac:dyDescent="0.35">
      <c r="A85" s="11"/>
      <c r="B85" s="18"/>
    </row>
    <row r="86" spans="1:2" ht="27" thickBot="1" x14ac:dyDescent="0.35">
      <c r="A86" s="4" t="s">
        <v>106</v>
      </c>
      <c r="B86" s="18"/>
    </row>
    <row r="87" spans="1:2" ht="15" thickBot="1" x14ac:dyDescent="0.35">
      <c r="A87" s="11" t="s">
        <v>148</v>
      </c>
      <c r="B87" s="18">
        <v>268218.65999999997</v>
      </c>
    </row>
    <row r="88" spans="1:2" ht="15" thickBot="1" x14ac:dyDescent="0.35">
      <c r="A88" s="4" t="s">
        <v>4</v>
      </c>
      <c r="B88" s="19">
        <f>SUM(B87:B87)</f>
        <v>268218.65999999997</v>
      </c>
    </row>
    <row r="89" spans="1:2" ht="15" thickBot="1" x14ac:dyDescent="0.35">
      <c r="A89" s="11"/>
      <c r="B89" s="18"/>
    </row>
    <row r="90" spans="1:2" ht="27" thickBot="1" x14ac:dyDescent="0.35">
      <c r="A90" s="4" t="s">
        <v>107</v>
      </c>
      <c r="B90" s="18"/>
    </row>
    <row r="91" spans="1:2" ht="15" thickBot="1" x14ac:dyDescent="0.35">
      <c r="A91" s="11" t="s">
        <v>148</v>
      </c>
      <c r="B91" s="18">
        <v>1087210.95</v>
      </c>
    </row>
    <row r="92" spans="1:2" ht="15" thickBot="1" x14ac:dyDescent="0.35">
      <c r="A92" s="4" t="s">
        <v>4</v>
      </c>
      <c r="B92" s="19">
        <f>SUM(B91:B91)</f>
        <v>1087210.95</v>
      </c>
    </row>
    <row r="93" spans="1:2" ht="15" thickBot="1" x14ac:dyDescent="0.35">
      <c r="A93" s="11"/>
      <c r="B93" s="18"/>
    </row>
    <row r="94" spans="1:2" ht="40.200000000000003" thickBot="1" x14ac:dyDescent="0.35">
      <c r="A94" s="4" t="s">
        <v>108</v>
      </c>
      <c r="B94" s="18"/>
    </row>
    <row r="95" spans="1:2" ht="15" thickBot="1" x14ac:dyDescent="0.35">
      <c r="A95" s="11" t="s">
        <v>148</v>
      </c>
      <c r="B95" s="18">
        <v>5332.18</v>
      </c>
    </row>
    <row r="96" spans="1:2" ht="15" thickBot="1" x14ac:dyDescent="0.35">
      <c r="A96" s="4" t="s">
        <v>4</v>
      </c>
      <c r="B96" s="19">
        <f>SUM(B95:B95)</f>
        <v>5332.18</v>
      </c>
    </row>
    <row r="97" spans="1:2" ht="15" thickBot="1" x14ac:dyDescent="0.35">
      <c r="A97" s="11"/>
      <c r="B97" s="18"/>
    </row>
    <row r="98" spans="1:2" ht="27" thickBot="1" x14ac:dyDescent="0.35">
      <c r="A98" s="4" t="s">
        <v>109</v>
      </c>
      <c r="B98" s="18"/>
    </row>
    <row r="99" spans="1:2" ht="15" thickBot="1" x14ac:dyDescent="0.35">
      <c r="A99" s="11" t="s">
        <v>148</v>
      </c>
      <c r="B99" s="18">
        <v>156387.28</v>
      </c>
    </row>
    <row r="100" spans="1:2" ht="15" thickBot="1" x14ac:dyDescent="0.35">
      <c r="A100" s="4" t="s">
        <v>4</v>
      </c>
      <c r="B100" s="19">
        <f>SUM(B99:B99)</f>
        <v>156387.28</v>
      </c>
    </row>
    <row r="101" spans="1:2" ht="15" thickBot="1" x14ac:dyDescent="0.35">
      <c r="A101" s="11"/>
      <c r="B101" s="18"/>
    </row>
    <row r="102" spans="1:2" ht="27" thickBot="1" x14ac:dyDescent="0.35">
      <c r="A102" s="4" t="s">
        <v>110</v>
      </c>
      <c r="B102" s="18"/>
    </row>
    <row r="103" spans="1:2" ht="15" thickBot="1" x14ac:dyDescent="0.35">
      <c r="A103" s="11" t="s">
        <v>148</v>
      </c>
      <c r="B103" s="18">
        <v>18600</v>
      </c>
    </row>
    <row r="104" spans="1:2" ht="15" thickBot="1" x14ac:dyDescent="0.35">
      <c r="A104" s="4" t="s">
        <v>4</v>
      </c>
      <c r="B104" s="19">
        <f>SUM(B103:B103)</f>
        <v>18600</v>
      </c>
    </row>
    <row r="105" spans="1:2" ht="15" thickBot="1" x14ac:dyDescent="0.35">
      <c r="A105" s="11"/>
      <c r="B105" s="18"/>
    </row>
    <row r="106" spans="1:2" ht="27" thickBot="1" x14ac:dyDescent="0.35">
      <c r="A106" s="4" t="s">
        <v>149</v>
      </c>
      <c r="B106" s="18"/>
    </row>
    <row r="107" spans="1:2" ht="15" thickBot="1" x14ac:dyDescent="0.35">
      <c r="A107" s="11" t="s">
        <v>148</v>
      </c>
      <c r="B107" s="18">
        <v>19133.689999999999</v>
      </c>
    </row>
    <row r="108" spans="1:2" ht="15" thickBot="1" x14ac:dyDescent="0.35">
      <c r="A108" s="4" t="s">
        <v>4</v>
      </c>
      <c r="B108" s="19">
        <f>SUM(B107:B107)</f>
        <v>19133.689999999999</v>
      </c>
    </row>
    <row r="109" spans="1:2" ht="15" thickBot="1" x14ac:dyDescent="0.35">
      <c r="A109" s="20"/>
      <c r="B109" s="21"/>
    </row>
    <row r="110" spans="1:2" ht="27" thickBot="1" x14ac:dyDescent="0.35">
      <c r="A110" s="4" t="s">
        <v>112</v>
      </c>
      <c r="B110" s="18"/>
    </row>
    <row r="111" spans="1:2" ht="15" thickBot="1" x14ac:dyDescent="0.35">
      <c r="A111" s="11" t="s">
        <v>148</v>
      </c>
      <c r="B111" s="18">
        <v>1600</v>
      </c>
    </row>
    <row r="112" spans="1:2" ht="15" thickBot="1" x14ac:dyDescent="0.35">
      <c r="A112" s="4" t="s">
        <v>4</v>
      </c>
      <c r="B112" s="19">
        <f>SUM(B111)</f>
        <v>1600</v>
      </c>
    </row>
    <row r="113" spans="1:2" ht="15" thickBot="1" x14ac:dyDescent="0.35">
      <c r="A113" s="11"/>
      <c r="B113" s="18"/>
    </row>
    <row r="114" spans="1:2" ht="27" thickBot="1" x14ac:dyDescent="0.35">
      <c r="A114" s="4" t="s">
        <v>113</v>
      </c>
      <c r="B114" s="18"/>
    </row>
    <row r="115" spans="1:2" ht="15" thickBot="1" x14ac:dyDescent="0.35">
      <c r="A115" s="11" t="s">
        <v>148</v>
      </c>
      <c r="B115" s="18">
        <v>202937.42</v>
      </c>
    </row>
    <row r="116" spans="1:2" ht="15" thickBot="1" x14ac:dyDescent="0.35">
      <c r="A116" s="4" t="s">
        <v>4</v>
      </c>
      <c r="B116" s="19">
        <f>SUM(B115:B115)</f>
        <v>202937.42</v>
      </c>
    </row>
    <row r="117" spans="1:2" ht="15" thickBot="1" x14ac:dyDescent="0.35">
      <c r="A117" s="11"/>
      <c r="B117" s="18"/>
    </row>
    <row r="118" spans="1:2" ht="27" thickBot="1" x14ac:dyDescent="0.35">
      <c r="A118" s="4" t="s">
        <v>114</v>
      </c>
      <c r="B118" s="18"/>
    </row>
    <row r="119" spans="1:2" ht="15" thickBot="1" x14ac:dyDescent="0.35">
      <c r="A119" s="11" t="s">
        <v>148</v>
      </c>
      <c r="B119" s="18">
        <v>54864.4</v>
      </c>
    </row>
    <row r="120" spans="1:2" ht="15" thickBot="1" x14ac:dyDescent="0.35">
      <c r="A120" s="4" t="s">
        <v>4</v>
      </c>
      <c r="B120" s="19">
        <f>SUM(B119:B119)</f>
        <v>54864.4</v>
      </c>
    </row>
    <row r="121" spans="1:2" ht="15" thickBot="1" x14ac:dyDescent="0.35">
      <c r="A121" s="11"/>
      <c r="B121" s="18"/>
    </row>
    <row r="122" spans="1:2" ht="27" thickBot="1" x14ac:dyDescent="0.35">
      <c r="A122" s="4" t="s">
        <v>115</v>
      </c>
      <c r="B122" s="18"/>
    </row>
    <row r="123" spans="1:2" ht="15" thickBot="1" x14ac:dyDescent="0.35">
      <c r="A123" s="11" t="s">
        <v>148</v>
      </c>
      <c r="B123" s="18">
        <v>686221.08</v>
      </c>
    </row>
    <row r="124" spans="1:2" ht="15" thickBot="1" x14ac:dyDescent="0.35">
      <c r="A124" s="4" t="s">
        <v>4</v>
      </c>
      <c r="B124" s="19">
        <f>SUM(B123:B123)</f>
        <v>686221.08</v>
      </c>
    </row>
    <row r="125" spans="1:2" ht="15" thickBot="1" x14ac:dyDescent="0.35">
      <c r="A125" s="11"/>
      <c r="B125" s="18"/>
    </row>
    <row r="126" spans="1:2" ht="27" thickBot="1" x14ac:dyDescent="0.35">
      <c r="A126" s="4" t="s">
        <v>116</v>
      </c>
      <c r="B126" s="18"/>
    </row>
    <row r="127" spans="1:2" ht="15" thickBot="1" x14ac:dyDescent="0.35">
      <c r="A127" s="11" t="s">
        <v>148</v>
      </c>
      <c r="B127" s="18">
        <v>100000</v>
      </c>
    </row>
    <row r="128" spans="1:2" ht="15" thickBot="1" x14ac:dyDescent="0.35">
      <c r="A128" s="4" t="s">
        <v>4</v>
      </c>
      <c r="B128" s="19">
        <f>SUM(B127:B127)</f>
        <v>100000</v>
      </c>
    </row>
    <row r="129" spans="1:2" ht="15" thickBot="1" x14ac:dyDescent="0.35">
      <c r="A129" s="11"/>
      <c r="B129" s="18"/>
    </row>
    <row r="130" spans="1:2" ht="40.200000000000003" thickBot="1" x14ac:dyDescent="0.35">
      <c r="A130" s="4" t="s">
        <v>117</v>
      </c>
      <c r="B130" s="18"/>
    </row>
    <row r="131" spans="1:2" ht="15" thickBot="1" x14ac:dyDescent="0.35">
      <c r="A131" s="11" t="s">
        <v>148</v>
      </c>
      <c r="B131" s="18">
        <v>30460.3</v>
      </c>
    </row>
    <row r="132" spans="1:2" ht="15" thickBot="1" x14ac:dyDescent="0.35">
      <c r="A132" s="4" t="s">
        <v>4</v>
      </c>
      <c r="B132" s="19">
        <f>SUM(B131)</f>
        <v>30460.3</v>
      </c>
    </row>
    <row r="133" spans="1:2" ht="15" thickBot="1" x14ac:dyDescent="0.35">
      <c r="A133" s="11"/>
      <c r="B133" s="18"/>
    </row>
    <row r="134" spans="1:2" ht="27" thickBot="1" x14ac:dyDescent="0.35">
      <c r="A134" s="4" t="s">
        <v>118</v>
      </c>
      <c r="B134" s="18"/>
    </row>
    <row r="135" spans="1:2" ht="15" thickBot="1" x14ac:dyDescent="0.35">
      <c r="A135" s="11" t="s">
        <v>148</v>
      </c>
      <c r="B135" s="18">
        <v>900000</v>
      </c>
    </row>
    <row r="136" spans="1:2" ht="15" thickBot="1" x14ac:dyDescent="0.35">
      <c r="A136" s="4" t="s">
        <v>4</v>
      </c>
      <c r="B136" s="19">
        <f>SUM(B135:B135)</f>
        <v>900000</v>
      </c>
    </row>
    <row r="137" spans="1:2" ht="15" thickBot="1" x14ac:dyDescent="0.35">
      <c r="A137" s="4"/>
      <c r="B137" s="19"/>
    </row>
    <row r="138" spans="1:2" ht="27" thickBot="1" x14ac:dyDescent="0.35">
      <c r="A138" s="4" t="s">
        <v>119</v>
      </c>
      <c r="B138" s="19"/>
    </row>
    <row r="139" spans="1:2" ht="15" thickBot="1" x14ac:dyDescent="0.35">
      <c r="A139" s="11" t="s">
        <v>148</v>
      </c>
      <c r="B139" s="18">
        <v>8451.93</v>
      </c>
    </row>
    <row r="140" spans="1:2" ht="15" thickBot="1" x14ac:dyDescent="0.35">
      <c r="A140" s="4" t="s">
        <v>4</v>
      </c>
      <c r="B140" s="19">
        <f>SUM(B139)</f>
        <v>8451.93</v>
      </c>
    </row>
    <row r="141" spans="1:2" ht="15" thickBot="1" x14ac:dyDescent="0.35">
      <c r="A141" s="4"/>
      <c r="B141" s="19"/>
    </row>
    <row r="142" spans="1:2" ht="15" thickBot="1" x14ac:dyDescent="0.35">
      <c r="A142" s="4" t="s">
        <v>120</v>
      </c>
      <c r="B142" s="18"/>
    </row>
    <row r="143" spans="1:2" ht="15" thickBot="1" x14ac:dyDescent="0.35">
      <c r="A143" s="11" t="s">
        <v>148</v>
      </c>
      <c r="B143" s="18">
        <v>108365.49</v>
      </c>
    </row>
    <row r="144" spans="1:2" ht="15" thickBot="1" x14ac:dyDescent="0.35">
      <c r="A144" s="4" t="s">
        <v>4</v>
      </c>
      <c r="B144" s="19">
        <f>SUM(B143:B143)</f>
        <v>108365.49</v>
      </c>
    </row>
    <row r="145" spans="1:2" ht="15" thickBot="1" x14ac:dyDescent="0.35">
      <c r="A145" s="4" t="s">
        <v>45</v>
      </c>
      <c r="B145" s="86">
        <f>B4+B8+B12+B16+B20+B24+B28+B32+B36+B40+B44+B48+B52+B56+B60+B64+B68+B72+B76+B80+B84+B88+B92+B96+B100+B104+B108+B112+B116+B120+B124+B128+B132+B136+B140+B144</f>
        <v>15544991.999999996</v>
      </c>
    </row>
    <row r="146" spans="1:2" ht="15" thickBot="1" x14ac:dyDescent="0.35"/>
    <row r="147" spans="1:2" ht="15" thickBot="1" x14ac:dyDescent="0.35">
      <c r="A147" s="62" t="s">
        <v>6</v>
      </c>
      <c r="B147" s="63"/>
    </row>
    <row r="148" spans="1:2" ht="53.4" thickBot="1" x14ac:dyDescent="0.35">
      <c r="A148" s="64" t="s">
        <v>75</v>
      </c>
      <c r="B148" s="32">
        <v>20000</v>
      </c>
    </row>
    <row r="149" spans="1:2" ht="15" thickBot="1" x14ac:dyDescent="0.35">
      <c r="A149" s="64" t="s">
        <v>48</v>
      </c>
      <c r="B149" s="32">
        <v>15000</v>
      </c>
    </row>
    <row r="150" spans="1:2" ht="15" thickBot="1" x14ac:dyDescent="0.35">
      <c r="A150" s="64" t="s">
        <v>49</v>
      </c>
      <c r="B150" s="32">
        <v>5000</v>
      </c>
    </row>
    <row r="151" spans="1:2" ht="15" thickBot="1" x14ac:dyDescent="0.35">
      <c r="A151" s="64" t="s">
        <v>50</v>
      </c>
      <c r="B151" s="32">
        <v>20000</v>
      </c>
    </row>
    <row r="152" spans="1:2" ht="15" thickBot="1" x14ac:dyDescent="0.35">
      <c r="A152" s="64" t="s">
        <v>99</v>
      </c>
      <c r="B152" s="32">
        <v>20000</v>
      </c>
    </row>
    <row r="153" spans="1:2" ht="27" thickBot="1" x14ac:dyDescent="0.35">
      <c r="A153" s="64" t="s">
        <v>164</v>
      </c>
      <c r="B153" s="32">
        <v>10000</v>
      </c>
    </row>
    <row r="154" spans="1:2" ht="15" thickBot="1" x14ac:dyDescent="0.35">
      <c r="A154" s="64" t="s">
        <v>51</v>
      </c>
      <c r="B154" s="32">
        <v>300000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CA60-4A7F-4003-875B-2500EE2840DA}">
  <dimension ref="A1:B16"/>
  <sheetViews>
    <sheetView topLeftCell="A10" workbookViewId="0">
      <selection activeCell="E25" sqref="E25"/>
    </sheetView>
  </sheetViews>
  <sheetFormatPr baseColWidth="10" defaultRowHeight="14.4" x14ac:dyDescent="0.3"/>
  <cols>
    <col min="1" max="1" width="48" style="1" customWidth="1"/>
    <col min="2" max="2" width="23.5546875" customWidth="1"/>
  </cols>
  <sheetData>
    <row r="1" spans="1:2" ht="15" thickBot="1" x14ac:dyDescent="0.35">
      <c r="A1" s="88" t="s">
        <v>54</v>
      </c>
      <c r="B1" s="88"/>
    </row>
    <row r="2" spans="1:2" ht="15" thickBot="1" x14ac:dyDescent="0.35">
      <c r="A2" s="17" t="s">
        <v>69</v>
      </c>
      <c r="B2" s="26">
        <v>687160</v>
      </c>
    </row>
    <row r="3" spans="1:2" ht="15" thickBot="1" x14ac:dyDescent="0.35"/>
    <row r="4" spans="1:2" ht="15" thickBot="1" x14ac:dyDescent="0.35">
      <c r="A4" s="71" t="s">
        <v>6</v>
      </c>
      <c r="B4" s="67"/>
    </row>
    <row r="5" spans="1:2" ht="15" thickBot="1" x14ac:dyDescent="0.35">
      <c r="A5" s="72" t="s">
        <v>61</v>
      </c>
      <c r="B5" s="68" t="s">
        <v>165</v>
      </c>
    </row>
    <row r="6" spans="1:2" ht="15" thickBot="1" x14ac:dyDescent="0.35">
      <c r="A6" s="31" t="s">
        <v>50</v>
      </c>
      <c r="B6" s="32">
        <v>10000</v>
      </c>
    </row>
    <row r="7" spans="1:2" ht="27" thickBot="1" x14ac:dyDescent="0.35">
      <c r="A7" s="72" t="s">
        <v>70</v>
      </c>
      <c r="B7" s="69" t="s">
        <v>166</v>
      </c>
    </row>
    <row r="8" spans="1:2" ht="15" thickBot="1" x14ac:dyDescent="0.35">
      <c r="A8" s="72" t="s">
        <v>71</v>
      </c>
      <c r="B8" s="69" t="s">
        <v>167</v>
      </c>
    </row>
    <row r="9" spans="1:2" ht="15" thickBot="1" x14ac:dyDescent="0.35">
      <c r="A9" s="73" t="s">
        <v>83</v>
      </c>
      <c r="B9" s="32">
        <v>10000</v>
      </c>
    </row>
    <row r="10" spans="1:2" ht="27" thickBot="1" x14ac:dyDescent="0.35">
      <c r="A10" s="72" t="s">
        <v>72</v>
      </c>
      <c r="B10" s="69" t="s">
        <v>168</v>
      </c>
    </row>
    <row r="11" spans="1:2" ht="27" thickBot="1" x14ac:dyDescent="0.35">
      <c r="A11" s="72" t="s">
        <v>73</v>
      </c>
      <c r="B11" s="69" t="s">
        <v>168</v>
      </c>
    </row>
    <row r="12" spans="1:2" ht="27" thickBot="1" x14ac:dyDescent="0.35">
      <c r="A12" s="72" t="s">
        <v>74</v>
      </c>
      <c r="B12" s="69" t="s">
        <v>169</v>
      </c>
    </row>
    <row r="13" spans="1:2" ht="15" thickBot="1" x14ac:dyDescent="0.35">
      <c r="A13" s="72" t="s">
        <v>170</v>
      </c>
      <c r="B13" s="69" t="s">
        <v>171</v>
      </c>
    </row>
    <row r="14" spans="1:2" ht="27" thickBot="1" x14ac:dyDescent="0.35">
      <c r="A14" s="73" t="s">
        <v>172</v>
      </c>
      <c r="B14" s="32">
        <v>3000</v>
      </c>
    </row>
    <row r="15" spans="1:2" ht="15" thickBot="1" x14ac:dyDescent="0.35">
      <c r="A15" s="73" t="s">
        <v>89</v>
      </c>
      <c r="B15" s="70" t="s">
        <v>90</v>
      </c>
    </row>
    <row r="16" spans="1:2" ht="27" thickBot="1" x14ac:dyDescent="0.35">
      <c r="A16" s="73" t="s">
        <v>91</v>
      </c>
      <c r="B16" s="32">
        <v>2000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CBDC1-BE4A-42D7-8ACB-6768AAEDABE0}">
  <dimension ref="A1:B3"/>
  <sheetViews>
    <sheetView workbookViewId="0">
      <selection sqref="A1:B3"/>
    </sheetView>
  </sheetViews>
  <sheetFormatPr baseColWidth="10" defaultRowHeight="14.4" x14ac:dyDescent="0.3"/>
  <cols>
    <col min="1" max="1" width="36.109375" customWidth="1"/>
    <col min="2" max="2" width="17.33203125" customWidth="1"/>
  </cols>
  <sheetData>
    <row r="1" spans="1:2" ht="15" thickBot="1" x14ac:dyDescent="0.35">
      <c r="A1" s="82" t="s">
        <v>62</v>
      </c>
      <c r="B1" s="83"/>
    </row>
    <row r="2" spans="1:2" ht="15" thickBot="1" x14ac:dyDescent="0.35">
      <c r="A2" s="84" t="s">
        <v>173</v>
      </c>
      <c r="B2" s="85">
        <v>4000</v>
      </c>
    </row>
    <row r="3" spans="1:2" ht="15" thickBot="1" x14ac:dyDescent="0.35">
      <c r="A3" s="84" t="s">
        <v>63</v>
      </c>
      <c r="B3" s="85">
        <v>5000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A811-B8A0-4CFE-AEBC-E1D144AB04A7}">
  <dimension ref="A1:B2"/>
  <sheetViews>
    <sheetView workbookViewId="0">
      <selection activeCell="D2" sqref="D2"/>
    </sheetView>
  </sheetViews>
  <sheetFormatPr baseColWidth="10" defaultRowHeight="14.4" x14ac:dyDescent="0.3"/>
  <cols>
    <col min="1" max="1" width="29.88671875" customWidth="1"/>
    <col min="2" max="2" width="18.109375" customWidth="1"/>
  </cols>
  <sheetData>
    <row r="1" spans="1:2" ht="15" thickBot="1" x14ac:dyDescent="0.35">
      <c r="A1" s="89" t="s">
        <v>46</v>
      </c>
      <c r="B1" s="89"/>
    </row>
    <row r="2" spans="1:2" ht="15" thickBot="1" x14ac:dyDescent="0.35">
      <c r="A2" s="16" t="s">
        <v>152</v>
      </c>
      <c r="B2" s="18">
        <v>200000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5F648-5359-48EF-9E3F-DAD2989405AE}">
  <dimension ref="A1:B3"/>
  <sheetViews>
    <sheetView workbookViewId="0">
      <selection sqref="A1:B3"/>
    </sheetView>
  </sheetViews>
  <sheetFormatPr baseColWidth="10" defaultRowHeight="14.4" x14ac:dyDescent="0.3"/>
  <cols>
    <col min="1" max="1" width="48.33203125" bestFit="1" customWidth="1"/>
    <col min="2" max="2" width="17.6640625" bestFit="1" customWidth="1"/>
  </cols>
  <sheetData>
    <row r="1" spans="1:2" ht="16.2" thickBot="1" x14ac:dyDescent="0.35">
      <c r="A1" s="76" t="s">
        <v>64</v>
      </c>
      <c r="B1" s="77"/>
    </row>
    <row r="2" spans="1:2" ht="15" thickBot="1" x14ac:dyDescent="0.35">
      <c r="A2" s="78" t="s">
        <v>174</v>
      </c>
      <c r="B2" s="79">
        <v>800000</v>
      </c>
    </row>
    <row r="3" spans="1:2" ht="15" thickBot="1" x14ac:dyDescent="0.35">
      <c r="A3" s="80" t="s">
        <v>66</v>
      </c>
      <c r="B3" s="81">
        <v>800000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E01D-0AB6-4615-83BA-1149094C22B8}">
  <dimension ref="A1:B38"/>
  <sheetViews>
    <sheetView workbookViewId="0">
      <selection activeCell="E9" sqref="E9"/>
    </sheetView>
  </sheetViews>
  <sheetFormatPr baseColWidth="10" defaultRowHeight="14.4" x14ac:dyDescent="0.3"/>
  <cols>
    <col min="1" max="1" width="37.6640625" customWidth="1"/>
    <col min="2" max="2" width="20.33203125" bestFit="1" customWidth="1"/>
  </cols>
  <sheetData>
    <row r="1" spans="1:2" ht="15" thickBot="1" x14ac:dyDescent="0.35">
      <c r="A1" s="88" t="s">
        <v>52</v>
      </c>
      <c r="B1" s="88"/>
    </row>
    <row r="2" spans="1:2" ht="15" thickBot="1" x14ac:dyDescent="0.35">
      <c r="A2" s="17" t="s">
        <v>76</v>
      </c>
      <c r="B2" s="23">
        <v>6548.81</v>
      </c>
    </row>
    <row r="3" spans="1:2" ht="15" thickBot="1" x14ac:dyDescent="0.35">
      <c r="A3" s="16" t="s">
        <v>45</v>
      </c>
      <c r="B3" s="24">
        <f>SUM(B2:B2)</f>
        <v>6548.81</v>
      </c>
    </row>
    <row r="4" spans="1:2" ht="15" thickBot="1" x14ac:dyDescent="0.35">
      <c r="A4" s="17"/>
      <c r="B4" s="23"/>
    </row>
    <row r="5" spans="1:2" ht="15" thickBot="1" x14ac:dyDescent="0.35">
      <c r="A5" s="17" t="s">
        <v>77</v>
      </c>
      <c r="B5" s="23">
        <f>310425.38+17490</f>
        <v>327915.38</v>
      </c>
    </row>
    <row r="6" spans="1:2" ht="15" thickBot="1" x14ac:dyDescent="0.35">
      <c r="A6" s="16" t="s">
        <v>45</v>
      </c>
      <c r="B6" s="24">
        <f>SUM(B5:B5)</f>
        <v>327915.38</v>
      </c>
    </row>
    <row r="7" spans="1:2" ht="15" thickBot="1" x14ac:dyDescent="0.35">
      <c r="A7" s="17"/>
      <c r="B7" s="23"/>
    </row>
    <row r="8" spans="1:2" ht="15" thickBot="1" x14ac:dyDescent="0.35">
      <c r="A8" s="17" t="s">
        <v>53</v>
      </c>
      <c r="B8" s="23">
        <f>484667.58+55915.81</f>
        <v>540583.39</v>
      </c>
    </row>
    <row r="9" spans="1:2" ht="15" thickBot="1" x14ac:dyDescent="0.35">
      <c r="A9" s="16" t="s">
        <v>45</v>
      </c>
      <c r="B9" s="24">
        <f>SUM(B8:B8)</f>
        <v>540583.39</v>
      </c>
    </row>
    <row r="10" spans="1:2" ht="15" thickBot="1" x14ac:dyDescent="0.35">
      <c r="A10" s="17"/>
      <c r="B10" s="23"/>
    </row>
    <row r="11" spans="1:2" ht="15" thickBot="1" x14ac:dyDescent="0.35">
      <c r="A11" s="16" t="s">
        <v>78</v>
      </c>
      <c r="B11" s="24">
        <f>B3+B6+B9</f>
        <v>875047.58000000007</v>
      </c>
    </row>
    <row r="13" spans="1:2" ht="15" thickBot="1" x14ac:dyDescent="0.35"/>
    <row r="14" spans="1:2" ht="15" thickBot="1" x14ac:dyDescent="0.35">
      <c r="A14" s="62" t="s">
        <v>79</v>
      </c>
      <c r="B14" s="30" t="s">
        <v>80</v>
      </c>
    </row>
    <row r="15" spans="1:2" ht="15" thickBot="1" x14ac:dyDescent="0.35">
      <c r="A15" s="74" t="s">
        <v>81</v>
      </c>
      <c r="B15" s="70"/>
    </row>
    <row r="16" spans="1:2" ht="53.4" thickBot="1" x14ac:dyDescent="0.35">
      <c r="A16" s="31" t="s">
        <v>175</v>
      </c>
      <c r="B16" s="32">
        <v>30000</v>
      </c>
    </row>
    <row r="17" spans="1:2" ht="15" thickBot="1" x14ac:dyDescent="0.35">
      <c r="A17" s="31" t="s">
        <v>82</v>
      </c>
      <c r="B17" s="32">
        <v>10000</v>
      </c>
    </row>
    <row r="18" spans="1:2" ht="15" thickBot="1" x14ac:dyDescent="0.35">
      <c r="A18" s="31" t="s">
        <v>83</v>
      </c>
      <c r="B18" s="32">
        <v>10000</v>
      </c>
    </row>
    <row r="19" spans="1:2" ht="15" thickBot="1" x14ac:dyDescent="0.35">
      <c r="A19" s="31" t="s">
        <v>84</v>
      </c>
      <c r="B19" s="32">
        <v>5000</v>
      </c>
    </row>
    <row r="20" spans="1:2" ht="27" thickBot="1" x14ac:dyDescent="0.35">
      <c r="A20" s="31" t="s">
        <v>85</v>
      </c>
      <c r="B20" s="32">
        <v>1500</v>
      </c>
    </row>
    <row r="21" spans="1:2" ht="15" thickBot="1" x14ac:dyDescent="0.35">
      <c r="A21" s="31" t="s">
        <v>86</v>
      </c>
      <c r="B21" s="32">
        <v>1000</v>
      </c>
    </row>
    <row r="22" spans="1:2" ht="15" thickBot="1" x14ac:dyDescent="0.35">
      <c r="A22" s="31" t="s">
        <v>87</v>
      </c>
      <c r="B22" s="32">
        <v>300</v>
      </c>
    </row>
    <row r="23" spans="1:2" ht="40.200000000000003" thickBot="1" x14ac:dyDescent="0.35">
      <c r="A23" s="31" t="s">
        <v>88</v>
      </c>
      <c r="B23" s="32">
        <v>3000</v>
      </c>
    </row>
    <row r="24" spans="1:2" ht="15" thickBot="1" x14ac:dyDescent="0.35">
      <c r="A24" s="31" t="s">
        <v>89</v>
      </c>
      <c r="B24" s="70" t="s">
        <v>90</v>
      </c>
    </row>
    <row r="25" spans="1:2" ht="40.200000000000003" thickBot="1" x14ac:dyDescent="0.35">
      <c r="A25" s="31" t="s">
        <v>91</v>
      </c>
      <c r="B25" s="32">
        <v>2000</v>
      </c>
    </row>
    <row r="26" spans="1:2" ht="15" thickBot="1" x14ac:dyDescent="0.35">
      <c r="A26" s="75"/>
    </row>
    <row r="27" spans="1:2" ht="15" thickBot="1" x14ac:dyDescent="0.35">
      <c r="A27" s="62" t="s">
        <v>92</v>
      </c>
      <c r="B27" s="30" t="s">
        <v>93</v>
      </c>
    </row>
    <row r="28" spans="1:2" ht="15" thickBot="1" x14ac:dyDescent="0.35">
      <c r="A28" s="74" t="s">
        <v>81</v>
      </c>
      <c r="B28" s="70"/>
    </row>
    <row r="29" spans="1:2" ht="53.4" thickBot="1" x14ac:dyDescent="0.35">
      <c r="A29" s="31" t="s">
        <v>94</v>
      </c>
      <c r="B29" s="32">
        <v>35000</v>
      </c>
    </row>
    <row r="30" spans="1:2" ht="15" thickBot="1" x14ac:dyDescent="0.35">
      <c r="A30" s="64" t="s">
        <v>95</v>
      </c>
      <c r="B30" s="32">
        <v>10000</v>
      </c>
    </row>
    <row r="31" spans="1:2" ht="15" thickBot="1" x14ac:dyDescent="0.35">
      <c r="A31" s="64" t="s">
        <v>83</v>
      </c>
      <c r="B31" s="32">
        <v>10000</v>
      </c>
    </row>
    <row r="32" spans="1:2" ht="15" thickBot="1" x14ac:dyDescent="0.35">
      <c r="A32" s="64" t="s">
        <v>96</v>
      </c>
      <c r="B32" s="32">
        <v>5000</v>
      </c>
    </row>
    <row r="33" spans="1:2" ht="27" thickBot="1" x14ac:dyDescent="0.35">
      <c r="A33" s="64" t="s">
        <v>176</v>
      </c>
      <c r="B33" s="32">
        <v>1500</v>
      </c>
    </row>
    <row r="34" spans="1:2" ht="15" thickBot="1" x14ac:dyDescent="0.35">
      <c r="A34" s="64" t="s">
        <v>97</v>
      </c>
      <c r="B34" s="32">
        <v>1000</v>
      </c>
    </row>
    <row r="35" spans="1:2" ht="15" thickBot="1" x14ac:dyDescent="0.35">
      <c r="A35" s="64" t="s">
        <v>98</v>
      </c>
      <c r="B35" s="32">
        <v>300</v>
      </c>
    </row>
    <row r="36" spans="1:2" ht="40.200000000000003" thickBot="1" x14ac:dyDescent="0.35">
      <c r="A36" s="64" t="s">
        <v>88</v>
      </c>
      <c r="B36" s="32">
        <v>3000</v>
      </c>
    </row>
    <row r="37" spans="1:2" ht="15" thickBot="1" x14ac:dyDescent="0.35">
      <c r="A37" s="64" t="s">
        <v>89</v>
      </c>
      <c r="B37" s="70" t="s">
        <v>90</v>
      </c>
    </row>
    <row r="38" spans="1:2" ht="40.200000000000003" thickBot="1" x14ac:dyDescent="0.35">
      <c r="A38" s="64" t="s">
        <v>91</v>
      </c>
      <c r="B38" s="32">
        <v>2000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Incendio</vt:lpstr>
      <vt:lpstr>Robo</vt:lpstr>
      <vt:lpstr>Equipo Electrónico</vt:lpstr>
      <vt:lpstr>Rotura de Maquinaria</vt:lpstr>
      <vt:lpstr>Equipo y Maquinaria</vt:lpstr>
      <vt:lpstr>Casco Aéreo</vt:lpstr>
      <vt:lpstr>Dinero y Valores</vt:lpstr>
      <vt:lpstr>Responsabilidad Civil</vt:lpstr>
      <vt:lpstr>Vehículos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Sánchez</dc:creator>
  <cp:lastModifiedBy>Eugenia Velazco</cp:lastModifiedBy>
  <cp:lastPrinted>2020-02-29T17:56:59Z</cp:lastPrinted>
  <dcterms:created xsi:type="dcterms:W3CDTF">2020-02-29T15:22:31Z</dcterms:created>
  <dcterms:modified xsi:type="dcterms:W3CDTF">2021-02-22T20:57:09Z</dcterms:modified>
</cp:coreProperties>
</file>